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920" windowHeight="12444" activeTab="0"/>
  </bookViews>
  <sheets>
    <sheet name="英語_単元別_A_Ⅱ_東書_5年" sheetId="1" r:id="rId1"/>
  </sheets>
  <definedNames>
    <definedName name="END" localSheetId="0">'英語_単元別_A_Ⅱ_東書_5年'!$Y$5</definedName>
    <definedName name="END">#REF!</definedName>
    <definedName name="_xlnm.Print_Area" localSheetId="0">'英語_単元別_A_Ⅱ_東書_5年'!$A$1:$AQ$66</definedName>
    <definedName name="Unit" localSheetId="0">'英語_単元別_A_Ⅱ_東書_5年'!$A$6</definedName>
    <definedName name="Unit">#REF!</definedName>
    <definedName name="ViewPoint" localSheetId="0">'英語_単元別_A_Ⅱ_東書_5年'!$A$17</definedName>
    <definedName name="ViewPoint">#REF!</definedName>
  </definedNames>
  <calcPr fullCalcOnLoad="1"/>
</workbook>
</file>

<file path=xl/sharedStrings.xml><?xml version="1.0" encoding="utf-8"?>
<sst xmlns="http://schemas.openxmlformats.org/spreadsheetml/2006/main" count="76" uniqueCount="44">
  <si>
    <t>思考・判断・表現</t>
  </si>
  <si>
    <t>＊「観点別評価」は、Ａ（十分満足できる）、Ｂ（おおむね満足できる）、Ｃ（努力を要する）の３段階で評価します。</t>
  </si>
  <si>
    <t>学期末</t>
  </si>
  <si>
    <t>総得点</t>
  </si>
  <si>
    <t>Ａ</t>
  </si>
  <si>
    <t>配点</t>
  </si>
  <si>
    <t>学　級　平　均</t>
  </si>
  <si>
    <t>技能別評価</t>
  </si>
  <si>
    <t>話すこと</t>
  </si>
  <si>
    <t>主体</t>
  </si>
  <si>
    <t>単　元　名</t>
  </si>
  <si>
    <t>聞くこと</t>
  </si>
  <si>
    <t>評　定</t>
  </si>
  <si>
    <t>Ｂ</t>
  </si>
  <si>
    <t>東書5年・Ⅱ</t>
  </si>
  <si>
    <t>▲</t>
  </si>
  <si>
    <t>回　　　　数</t>
  </si>
  <si>
    <t>ＡＢＣ</t>
  </si>
  <si>
    <t>読むこと</t>
  </si>
  <si>
    <t>英語</t>
  </si>
  <si>
    <t>まとめ②　たしかめよう</t>
  </si>
  <si>
    <t>4</t>
  </si>
  <si>
    <t>Unit４</t>
  </si>
  <si>
    <t>計算処理用</t>
  </si>
  <si>
    <t>観点</t>
  </si>
  <si>
    <t>Ｃ</t>
  </si>
  <si>
    <t>主体的に学習に取り組む態度（Ａ・Ｂ・Ｃ）</t>
  </si>
  <si>
    <t>書くこと</t>
  </si>
  <si>
    <t>名前</t>
  </si>
  <si>
    <t>知識・技能</t>
  </si>
  <si>
    <t>期末あり</t>
  </si>
  <si>
    <t>5</t>
  </si>
  <si>
    <t>Unit５</t>
  </si>
  <si>
    <t>学　級　合　計</t>
  </si>
  <si>
    <t>単元別得点集計表</t>
  </si>
  <si>
    <t>番号</t>
  </si>
  <si>
    <t>技能</t>
  </si>
  <si>
    <t>観点別評価</t>
  </si>
  <si>
    <t>期末なし</t>
  </si>
  <si>
    <t>上段：期末あり
下段（グレー）：期末なし</t>
  </si>
  <si>
    <t>6</t>
  </si>
  <si>
    <t>Unit６</t>
  </si>
  <si>
    <t>知技</t>
  </si>
  <si>
    <t>思判表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</si>
</sst>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_);[Red]\(0\)"/>
    <numFmt numFmtId="185" formatCode="[$-411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4">
    <font>
      <sz val="11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9"/>
      <name val="ＭＳ ゴシック"/>
      <family val="3"/>
    </font>
    <font>
      <sz val="7"/>
      <name val="ＭＳ ゴシック"/>
      <family val="3"/>
    </font>
    <font>
      <sz val="8"/>
      <name val="ＭＳ Ｐゴシック"/>
      <family val="3"/>
    </font>
    <font>
      <sz val="50"/>
      <name val="HGP創英角ｺﾞｼｯｸUB"/>
      <family val="3"/>
    </font>
    <font>
      <sz val="10"/>
      <name val="HGP創英角ｺﾞｼｯｸUB"/>
      <family val="3"/>
    </font>
    <font>
      <sz val="52"/>
      <name val="HG創英角ｺﾞｼｯｸUB"/>
      <family val="3"/>
    </font>
    <font>
      <sz val="20"/>
      <color indexed="9"/>
      <name val="ＭＳ Ｐゴシック"/>
      <family val="3"/>
    </font>
    <font>
      <sz val="44"/>
      <color indexed="9"/>
      <name val="HG創英角ｺﾞｼｯｸUB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hair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hair"/>
      <top style="thin"/>
      <bottom style="medium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>
        <color indexed="63"/>
      </right>
      <top style="hair"/>
      <bottom style="hair"/>
    </border>
    <border>
      <left style="hair"/>
      <right style="hair">
        <color indexed="63"/>
      </right>
      <top style="hair"/>
      <bottom>
        <color indexed="63"/>
      </bottom>
    </border>
    <border>
      <left style="hair"/>
      <right style="hair">
        <color indexed="63"/>
      </right>
      <top style="thin"/>
      <bottom style="hair"/>
    </border>
    <border>
      <left style="hair"/>
      <right style="hair">
        <color indexed="63"/>
      </right>
      <top style="hair"/>
      <bottom style="thin"/>
    </border>
    <border>
      <left style="hair"/>
      <right style="hair">
        <color indexed="63"/>
      </right>
      <top>
        <color indexed="63"/>
      </top>
      <bottom style="thin"/>
    </border>
    <border>
      <left style="hair"/>
      <right style="hair">
        <color indexed="63"/>
      </right>
      <top style="thin"/>
      <bottom style="thin"/>
    </border>
    <border>
      <left style="hair"/>
      <right style="hair">
        <color indexed="63"/>
      </right>
      <top>
        <color indexed="63"/>
      </top>
      <bottom style="medium"/>
    </border>
    <border>
      <left style="hair">
        <color indexed="63"/>
      </left>
      <right style="hair"/>
      <top style="hair"/>
      <bottom style="hair"/>
    </border>
    <border>
      <left style="hair">
        <color indexed="63"/>
      </left>
      <right style="hair"/>
      <top style="hair"/>
      <bottom>
        <color indexed="63"/>
      </bottom>
    </border>
    <border>
      <left style="hair">
        <color indexed="63"/>
      </left>
      <right style="hair"/>
      <top style="thin"/>
      <bottom style="hair"/>
    </border>
    <border>
      <left style="hair">
        <color indexed="63"/>
      </left>
      <right style="hair"/>
      <top style="hair"/>
      <bottom style="thin"/>
    </border>
    <border>
      <left style="hair">
        <color indexed="63"/>
      </left>
      <right style="hair"/>
      <top>
        <color indexed="63"/>
      </top>
      <bottom style="thin"/>
    </border>
    <border>
      <left style="hair">
        <color indexed="63"/>
      </left>
      <right style="hair"/>
      <top style="thin"/>
      <bottom style="thin"/>
    </border>
    <border>
      <left style="hair">
        <color indexed="63"/>
      </left>
      <right style="hair"/>
      <top>
        <color indexed="63"/>
      </top>
      <bottom style="medium"/>
    </border>
    <border diagonalUp="1">
      <left style="thin"/>
      <right style="hair"/>
      <top style="hair"/>
      <bottom style="thin"/>
      <diagonal style="hair"/>
    </border>
    <border diagonalUp="1">
      <left style="hair"/>
      <right style="hair">
        <color indexed="63"/>
      </right>
      <top style="hair"/>
      <bottom style="thin"/>
      <diagonal style="hair"/>
    </border>
    <border diagonalUp="1">
      <left style="hair">
        <color indexed="63"/>
      </left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 diagonalUp="1">
      <left style="hair"/>
      <right style="thin"/>
      <top style="hair"/>
      <bottom style="thin"/>
      <diagonal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>
        <color indexed="63"/>
      </right>
      <top style="thin"/>
      <bottom>
        <color indexed="63"/>
      </bottom>
    </border>
    <border>
      <left style="hair">
        <color indexed="63"/>
      </left>
      <right style="hair"/>
      <top style="thin"/>
      <bottom>
        <color indexed="63"/>
      </bottom>
    </border>
    <border>
      <left style="hair"/>
      <right style="hair">
        <color indexed="63"/>
      </right>
      <top>
        <color indexed="63"/>
      </top>
      <bottom style="hair"/>
    </border>
    <border>
      <left style="hair"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>
      <alignment horizontal="center" vertical="center" shrinkToFit="1"/>
    </xf>
    <xf numFmtId="0" fontId="1" fillId="33" borderId="11" xfId="0" applyNumberFormat="1" applyFont="1" applyFill="1" applyBorder="1" applyAlignment="1">
      <alignment horizontal="center" vertical="center" shrinkToFit="1"/>
    </xf>
    <xf numFmtId="0" fontId="1" fillId="33" borderId="12" xfId="0" applyNumberFormat="1" applyFont="1" applyFill="1" applyBorder="1" applyAlignment="1">
      <alignment horizontal="center" vertical="center" shrinkToFit="1"/>
    </xf>
    <xf numFmtId="0" fontId="1" fillId="33" borderId="13" xfId="0" applyNumberFormat="1" applyFont="1" applyFill="1" applyBorder="1" applyAlignment="1">
      <alignment horizontal="center" vertical="center" shrinkToFit="1"/>
    </xf>
    <xf numFmtId="0" fontId="1" fillId="33" borderId="14" xfId="0" applyNumberFormat="1" applyFont="1" applyFill="1" applyBorder="1" applyAlignment="1">
      <alignment horizontal="center" vertical="center" shrinkToFit="1"/>
    </xf>
    <xf numFmtId="0" fontId="1" fillId="33" borderId="15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9" fillId="0" borderId="0" xfId="61" applyFont="1" applyAlignment="1">
      <alignment horizontal="center" vertical="center" shrinkToFit="1"/>
      <protection/>
    </xf>
    <xf numFmtId="0" fontId="10" fillId="0" borderId="0" xfId="61" applyFont="1" applyAlignment="1">
      <alignment horizontal="center" vertical="center" shrinkToFit="1"/>
      <protection/>
    </xf>
    <xf numFmtId="0" fontId="1" fillId="33" borderId="17" xfId="0" applyNumberFormat="1" applyFont="1" applyFill="1" applyBorder="1" applyAlignment="1">
      <alignment horizontal="center" vertical="center" shrinkToFit="1"/>
    </xf>
    <xf numFmtId="0" fontId="1" fillId="33" borderId="18" xfId="0" applyNumberFormat="1" applyFont="1" applyFill="1" applyBorder="1" applyAlignment="1">
      <alignment horizontal="center" vertical="center" shrinkToFit="1"/>
    </xf>
    <xf numFmtId="0" fontId="1" fillId="33" borderId="19" xfId="0" applyNumberFormat="1" applyFont="1" applyFill="1" applyBorder="1" applyAlignment="1">
      <alignment horizontal="center" vertical="center" shrinkToFit="1"/>
    </xf>
    <xf numFmtId="0" fontId="1" fillId="33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1" fontId="3" fillId="0" borderId="22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textRotation="255" shrinkToFit="1"/>
    </xf>
    <xf numFmtId="49" fontId="6" fillId="34" borderId="24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1" fillId="33" borderId="28" xfId="0" applyNumberFormat="1" applyFont="1" applyFill="1" applyBorder="1" applyAlignment="1">
      <alignment horizontal="center" vertical="center" shrinkToFit="1"/>
    </xf>
    <xf numFmtId="0" fontId="1" fillId="33" borderId="29" xfId="0" applyFont="1" applyFill="1" applyBorder="1" applyAlignment="1">
      <alignment horizontal="center" vertical="center" shrinkToFit="1"/>
    </xf>
    <xf numFmtId="0" fontId="1" fillId="33" borderId="30" xfId="0" applyNumberFormat="1" applyFont="1" applyFill="1" applyBorder="1" applyAlignment="1">
      <alignment horizontal="center" vertical="center" shrinkToFit="1"/>
    </xf>
    <xf numFmtId="0" fontId="1" fillId="33" borderId="31" xfId="0" applyFont="1" applyFill="1" applyBorder="1" applyAlignment="1">
      <alignment horizontal="center" vertical="center" shrinkToFit="1"/>
    </xf>
    <xf numFmtId="0" fontId="1" fillId="33" borderId="32" xfId="0" applyNumberFormat="1" applyFont="1" applyFill="1" applyBorder="1" applyAlignment="1">
      <alignment horizontal="center" vertical="center" shrinkToFit="1"/>
    </xf>
    <xf numFmtId="0" fontId="1" fillId="33" borderId="33" xfId="0" applyNumberFormat="1" applyFont="1" applyFill="1" applyBorder="1" applyAlignment="1">
      <alignment horizontal="center" vertical="center" shrinkToFit="1"/>
    </xf>
    <xf numFmtId="0" fontId="1" fillId="33" borderId="34" xfId="0" applyFont="1" applyFill="1" applyBorder="1" applyAlignment="1">
      <alignment horizontal="center" vertical="center" shrinkToFit="1"/>
    </xf>
    <xf numFmtId="0" fontId="1" fillId="33" borderId="35" xfId="0" applyNumberFormat="1" applyFont="1" applyFill="1" applyBorder="1" applyAlignment="1">
      <alignment horizontal="center" vertical="center" shrinkToFit="1"/>
    </xf>
    <xf numFmtId="0" fontId="1" fillId="33" borderId="36" xfId="0" applyNumberFormat="1" applyFont="1" applyFill="1" applyBorder="1" applyAlignment="1">
      <alignment horizontal="center" vertical="center" shrinkToFit="1"/>
    </xf>
    <xf numFmtId="0" fontId="1" fillId="33" borderId="37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38" xfId="0" applyNumberFormat="1" applyFont="1" applyBorder="1" applyAlignment="1">
      <alignment horizontal="center"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49" fontId="6" fillId="34" borderId="39" xfId="0" applyNumberFormat="1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vertical="center"/>
    </xf>
    <xf numFmtId="0" fontId="1" fillId="0" borderId="41" xfId="0" applyFont="1" applyBorder="1" applyAlignment="1">
      <alignment horizontal="center" vertical="top" textRotation="255" shrinkToFit="1"/>
    </xf>
    <xf numFmtId="0" fontId="1" fillId="0" borderId="0" xfId="0" applyFont="1" applyBorder="1" applyAlignment="1">
      <alignment horizontal="center" vertical="top" textRotation="255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1" fillId="0" borderId="15" xfId="0" applyNumberFormat="1" applyFont="1" applyBorder="1" applyAlignment="1">
      <alignment horizontal="center" vertical="center" shrinkToFit="1"/>
    </xf>
    <xf numFmtId="1" fontId="3" fillId="0" borderId="44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 shrinkToFit="1"/>
    </xf>
    <xf numFmtId="0" fontId="1" fillId="33" borderId="46" xfId="0" applyNumberFormat="1" applyFont="1" applyFill="1" applyBorder="1" applyAlignment="1">
      <alignment horizontal="center" vertical="center" shrinkToFit="1"/>
    </xf>
    <xf numFmtId="184" fontId="2" fillId="35" borderId="47" xfId="0" applyNumberFormat="1" applyFont="1" applyFill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/>
    </xf>
    <xf numFmtId="184" fontId="2" fillId="35" borderId="49" xfId="0" applyNumberFormat="1" applyFont="1" applyFill="1" applyBorder="1" applyAlignment="1">
      <alignment horizontal="center" vertical="center" shrinkToFit="1"/>
    </xf>
    <xf numFmtId="0" fontId="3" fillId="0" borderId="50" xfId="0" applyNumberFormat="1" applyFont="1" applyBorder="1" applyAlignment="1">
      <alignment horizontal="center" vertical="center" shrinkToFit="1"/>
    </xf>
    <xf numFmtId="0" fontId="1" fillId="33" borderId="51" xfId="0" applyNumberFormat="1" applyFont="1" applyFill="1" applyBorder="1" applyAlignment="1">
      <alignment horizontal="center" vertical="center" shrinkToFit="1"/>
    </xf>
    <xf numFmtId="0" fontId="1" fillId="0" borderId="52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" fillId="0" borderId="17" xfId="0" applyNumberFormat="1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top" textRotation="255" shrinkToFit="1"/>
    </xf>
    <xf numFmtId="0" fontId="1" fillId="0" borderId="0" xfId="0" applyFont="1" applyAlignment="1">
      <alignment vertical="center"/>
    </xf>
    <xf numFmtId="0" fontId="1" fillId="33" borderId="54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top" textRotation="255" shrinkToFit="1"/>
    </xf>
    <xf numFmtId="0" fontId="1" fillId="0" borderId="11" xfId="61" applyFont="1" applyBorder="1" applyAlignment="1" applyProtection="1">
      <alignment horizontal="center" vertical="center" shrinkToFit="1"/>
      <protection/>
    </xf>
    <xf numFmtId="0" fontId="1" fillId="0" borderId="56" xfId="0" applyNumberFormat="1" applyFont="1" applyBorder="1" applyAlignment="1">
      <alignment horizontal="center" vertical="center" shrinkToFit="1"/>
    </xf>
    <xf numFmtId="0" fontId="1" fillId="0" borderId="57" xfId="0" applyNumberFormat="1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49" fontId="6" fillId="34" borderId="59" xfId="0" applyNumberFormat="1" applyFont="1" applyFill="1" applyBorder="1" applyAlignment="1">
      <alignment horizontal="center" vertical="center" shrinkToFit="1"/>
    </xf>
    <xf numFmtId="184" fontId="2" fillId="0" borderId="47" xfId="0" applyNumberFormat="1" applyFont="1" applyBorder="1" applyAlignment="1">
      <alignment horizont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1" fillId="0" borderId="6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63" xfId="0" applyFont="1" applyBorder="1" applyAlignment="1">
      <alignment horizontal="center" vertical="top" textRotation="255" shrinkToFit="1"/>
    </xf>
    <xf numFmtId="0" fontId="1" fillId="0" borderId="3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184" fontId="2" fillId="0" borderId="66" xfId="0" applyNumberFormat="1" applyFont="1" applyBorder="1" applyAlignment="1">
      <alignment horizontal="center" vertical="center" shrinkToFit="1"/>
    </xf>
    <xf numFmtId="0" fontId="1" fillId="0" borderId="13" xfId="61" applyFont="1" applyBorder="1" applyAlignment="1" applyProtection="1">
      <alignment horizontal="center" vertical="center" shrinkToFit="1"/>
      <protection/>
    </xf>
    <xf numFmtId="0" fontId="1" fillId="33" borderId="67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right"/>
    </xf>
    <xf numFmtId="1" fontId="3" fillId="0" borderId="61" xfId="0" applyNumberFormat="1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/>
    </xf>
    <xf numFmtId="0" fontId="1" fillId="33" borderId="69" xfId="0" applyNumberFormat="1" applyFont="1" applyFill="1" applyBorder="1" applyAlignment="1">
      <alignment horizontal="center" vertical="center" shrinkToFit="1"/>
    </xf>
    <xf numFmtId="184" fontId="2" fillId="0" borderId="49" xfId="0" applyNumberFormat="1" applyFont="1" applyBorder="1" applyAlignment="1">
      <alignment horizontal="center" shrinkToFit="1"/>
    </xf>
    <xf numFmtId="1" fontId="3" fillId="0" borderId="70" xfId="0" applyNumberFormat="1" applyFont="1" applyBorder="1" applyAlignment="1">
      <alignment horizontal="center" vertical="center" shrinkToFit="1"/>
    </xf>
    <xf numFmtId="0" fontId="1" fillId="0" borderId="71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72" xfId="0" applyNumberFormat="1" applyFont="1" applyBorder="1" applyAlignment="1">
      <alignment horizontal="center" vertical="center" shrinkToFit="1"/>
    </xf>
    <xf numFmtId="0" fontId="1" fillId="0" borderId="73" xfId="0" applyFont="1" applyBorder="1" applyAlignment="1">
      <alignment vertical="center"/>
    </xf>
    <xf numFmtId="1" fontId="3" fillId="0" borderId="74" xfId="0" applyNumberFormat="1" applyFont="1" applyBorder="1" applyAlignment="1">
      <alignment horizontal="center" vertical="center" shrinkToFit="1"/>
    </xf>
    <xf numFmtId="0" fontId="3" fillId="0" borderId="53" xfId="0" applyFont="1" applyBorder="1" applyAlignment="1">
      <alignment vertical="center"/>
    </xf>
    <xf numFmtId="0" fontId="1" fillId="0" borderId="75" xfId="0" applyNumberFormat="1" applyFont="1" applyBorder="1" applyAlignment="1">
      <alignment horizontal="center" vertical="center" shrinkToFit="1"/>
    </xf>
    <xf numFmtId="0" fontId="1" fillId="0" borderId="46" xfId="0" applyNumberFormat="1" applyFont="1" applyBorder="1" applyAlignment="1">
      <alignment horizontal="center" vertical="center" shrinkToFit="1"/>
    </xf>
    <xf numFmtId="184" fontId="2" fillId="0" borderId="76" xfId="0" applyNumberFormat="1" applyFont="1" applyBorder="1" applyAlignment="1">
      <alignment horizontal="center" vertical="center" shrinkToFit="1"/>
    </xf>
    <xf numFmtId="0" fontId="3" fillId="0" borderId="77" xfId="0" applyNumberFormat="1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top" textRotation="255" shrinkToFit="1"/>
    </xf>
    <xf numFmtId="0" fontId="2" fillId="0" borderId="78" xfId="0" applyFont="1" applyBorder="1" applyAlignment="1">
      <alignment horizontal="center" vertical="center" textRotation="255" shrinkToFit="1"/>
    </xf>
    <xf numFmtId="0" fontId="1" fillId="0" borderId="79" xfId="0" applyFont="1" applyBorder="1" applyAlignment="1">
      <alignment horizontal="center" vertical="center" shrinkToFit="1"/>
    </xf>
    <xf numFmtId="0" fontId="1" fillId="0" borderId="80" xfId="0" applyNumberFormat="1" applyFont="1" applyBorder="1" applyAlignment="1">
      <alignment horizontal="center" vertical="center" shrinkToFit="1"/>
    </xf>
    <xf numFmtId="0" fontId="1" fillId="33" borderId="81" xfId="0" applyNumberFormat="1" applyFont="1" applyFill="1" applyBorder="1" applyAlignment="1">
      <alignment horizontal="center" vertical="center" shrinkToFit="1"/>
    </xf>
    <xf numFmtId="0" fontId="1" fillId="33" borderId="79" xfId="0" applyNumberFormat="1" applyFont="1" applyFill="1" applyBorder="1" applyAlignment="1">
      <alignment horizontal="center" vertical="center" shrinkToFit="1"/>
    </xf>
    <xf numFmtId="0" fontId="1" fillId="33" borderId="82" xfId="0" applyNumberFormat="1" applyFont="1" applyFill="1" applyBorder="1" applyAlignment="1">
      <alignment horizontal="center" vertical="center" shrinkToFit="1"/>
    </xf>
    <xf numFmtId="0" fontId="3" fillId="0" borderId="83" xfId="0" applyNumberFormat="1" applyFont="1" applyBorder="1" applyAlignment="1">
      <alignment horizontal="center" vertical="center" shrinkToFit="1"/>
    </xf>
    <xf numFmtId="1" fontId="3" fillId="0" borderId="84" xfId="0" applyNumberFormat="1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center" vertical="center" shrinkToFit="1"/>
    </xf>
    <xf numFmtId="0" fontId="1" fillId="0" borderId="86" xfId="0" applyNumberFormat="1" applyFont="1" applyBorder="1" applyAlignment="1">
      <alignment horizontal="center" vertical="center" shrinkToFit="1"/>
    </xf>
    <xf numFmtId="0" fontId="1" fillId="33" borderId="87" xfId="0" applyNumberFormat="1" applyFont="1" applyFill="1" applyBorder="1" applyAlignment="1">
      <alignment horizontal="center" vertical="center" shrinkToFit="1"/>
    </xf>
    <xf numFmtId="0" fontId="1" fillId="33" borderId="85" xfId="0" applyNumberFormat="1" applyFont="1" applyFill="1" applyBorder="1" applyAlignment="1">
      <alignment horizontal="center" vertical="center" shrinkToFit="1"/>
    </xf>
    <xf numFmtId="0" fontId="1" fillId="33" borderId="88" xfId="0" applyNumberFormat="1" applyFont="1" applyFill="1" applyBorder="1" applyAlignment="1">
      <alignment horizontal="center" vertical="center" shrinkToFit="1"/>
    </xf>
    <xf numFmtId="0" fontId="1" fillId="33" borderId="89" xfId="0" applyNumberFormat="1" applyFont="1" applyFill="1" applyBorder="1" applyAlignment="1">
      <alignment horizontal="center" vertical="center" shrinkToFit="1"/>
    </xf>
    <xf numFmtId="0" fontId="3" fillId="0" borderId="90" xfId="0" applyNumberFormat="1" applyFont="1" applyBorder="1" applyAlignment="1">
      <alignment horizontal="center" vertical="center" shrinkToFit="1"/>
    </xf>
    <xf numFmtId="1" fontId="3" fillId="0" borderId="91" xfId="0" applyNumberFormat="1" applyFont="1" applyBorder="1" applyAlignment="1">
      <alignment horizontal="center" vertical="center" shrinkToFit="1"/>
    </xf>
    <xf numFmtId="0" fontId="1" fillId="0" borderId="92" xfId="0" applyFont="1" applyBorder="1" applyAlignment="1">
      <alignment horizontal="center" vertical="center" shrinkToFit="1"/>
    </xf>
    <xf numFmtId="0" fontId="1" fillId="0" borderId="93" xfId="0" applyNumberFormat="1" applyFont="1" applyBorder="1" applyAlignment="1">
      <alignment horizontal="center" vertical="center" shrinkToFit="1"/>
    </xf>
    <xf numFmtId="0" fontId="1" fillId="33" borderId="94" xfId="0" applyNumberFormat="1" applyFont="1" applyFill="1" applyBorder="1" applyAlignment="1">
      <alignment horizontal="center" vertical="center" shrinkToFit="1"/>
    </xf>
    <xf numFmtId="0" fontId="1" fillId="33" borderId="92" xfId="0" applyNumberFormat="1" applyFont="1" applyFill="1" applyBorder="1" applyAlignment="1">
      <alignment horizontal="center" vertical="center" shrinkToFit="1"/>
    </xf>
    <xf numFmtId="0" fontId="1" fillId="33" borderId="95" xfId="0" applyNumberFormat="1" applyFont="1" applyFill="1" applyBorder="1" applyAlignment="1">
      <alignment horizontal="center" vertical="center" shrinkToFit="1"/>
    </xf>
    <xf numFmtId="0" fontId="1" fillId="33" borderId="96" xfId="0" applyNumberFormat="1" applyFont="1" applyFill="1" applyBorder="1" applyAlignment="1">
      <alignment horizontal="center" vertical="center" shrinkToFit="1"/>
    </xf>
    <xf numFmtId="0" fontId="3" fillId="0" borderId="97" xfId="0" applyNumberFormat="1" applyFont="1" applyBorder="1" applyAlignment="1">
      <alignment horizontal="center" vertical="center" shrinkToFit="1"/>
    </xf>
    <xf numFmtId="1" fontId="3" fillId="0" borderId="98" xfId="0" applyNumberFormat="1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99" xfId="0" applyNumberFormat="1" applyFont="1" applyBorder="1" applyAlignment="1">
      <alignment horizontal="center" vertical="center" shrinkToFit="1"/>
    </xf>
    <xf numFmtId="0" fontId="1" fillId="0" borderId="100" xfId="0" applyNumberFormat="1" applyFont="1" applyBorder="1" applyAlignment="1">
      <alignment horizontal="center" vertical="center" shrinkToFit="1"/>
    </xf>
    <xf numFmtId="0" fontId="1" fillId="0" borderId="101" xfId="0" applyNumberFormat="1" applyFont="1" applyBorder="1" applyAlignment="1">
      <alignment horizontal="center" vertical="center" shrinkToFit="1"/>
    </xf>
    <xf numFmtId="0" fontId="1" fillId="0" borderId="102" xfId="0" applyNumberFormat="1" applyFont="1" applyBorder="1" applyAlignment="1">
      <alignment horizontal="center" vertical="center" shrinkToFit="1"/>
    </xf>
    <xf numFmtId="0" fontId="1" fillId="0" borderId="103" xfId="0" applyNumberFormat="1" applyFont="1" applyBorder="1" applyAlignment="1">
      <alignment horizontal="center" vertical="center" shrinkToFit="1"/>
    </xf>
    <xf numFmtId="0" fontId="9" fillId="0" borderId="0" xfId="61" applyFont="1" applyAlignment="1">
      <alignment horizontal="center" vertical="center" shrinkToFit="1"/>
      <protection/>
    </xf>
    <xf numFmtId="0" fontId="10" fillId="0" borderId="0" xfId="61" applyFont="1" applyAlignment="1">
      <alignment horizontal="center" vertical="center" shrinkToFit="1"/>
      <protection/>
    </xf>
    <xf numFmtId="0" fontId="0" fillId="0" borderId="104" xfId="0" applyBorder="1" applyAlignment="1">
      <alignment horizontal="center" vertical="center"/>
    </xf>
    <xf numFmtId="0" fontId="1" fillId="0" borderId="105" xfId="0" applyFont="1" applyBorder="1" applyAlignment="1">
      <alignment horizontal="center" vertical="center" shrinkToFit="1"/>
    </xf>
    <xf numFmtId="0" fontId="1" fillId="0" borderId="106" xfId="0" applyFont="1" applyBorder="1" applyAlignment="1">
      <alignment horizontal="center" vertical="center" shrinkToFit="1"/>
    </xf>
    <xf numFmtId="0" fontId="1" fillId="0" borderId="38" xfId="0" applyNumberFormat="1" applyFont="1" applyBorder="1" applyAlignment="1">
      <alignment horizontal="center" vertical="center" shrinkToFit="1"/>
    </xf>
    <xf numFmtId="0" fontId="1" fillId="0" borderId="10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44" xfId="0" applyNumberFormat="1" applyFont="1" applyBorder="1" applyAlignment="1">
      <alignment horizontal="center" vertical="center" shrinkToFit="1"/>
    </xf>
    <xf numFmtId="0" fontId="1" fillId="33" borderId="108" xfId="0" applyFont="1" applyFill="1" applyBorder="1" applyAlignment="1">
      <alignment horizontal="left" vertical="center" shrinkToFit="1"/>
    </xf>
    <xf numFmtId="0" fontId="1" fillId="33" borderId="109" xfId="0" applyFont="1" applyFill="1" applyBorder="1" applyAlignment="1">
      <alignment horizontal="left" vertical="center" shrinkToFit="1"/>
    </xf>
    <xf numFmtId="0" fontId="1" fillId="33" borderId="110" xfId="0" applyFont="1" applyFill="1" applyBorder="1" applyAlignment="1">
      <alignment horizontal="left" vertical="center" shrinkToFit="1"/>
    </xf>
    <xf numFmtId="0" fontId="1" fillId="33" borderId="108" xfId="0" applyNumberFormat="1" applyFont="1" applyFill="1" applyBorder="1" applyAlignment="1">
      <alignment horizontal="center" vertical="center" shrinkToFit="1"/>
    </xf>
    <xf numFmtId="0" fontId="1" fillId="33" borderId="51" xfId="0" applyNumberFormat="1" applyFont="1" applyFill="1" applyBorder="1" applyAlignment="1">
      <alignment horizontal="center" vertical="center" shrinkToFit="1"/>
    </xf>
    <xf numFmtId="0" fontId="1" fillId="33" borderId="111" xfId="0" applyFont="1" applyFill="1" applyBorder="1" applyAlignment="1">
      <alignment horizontal="left" vertical="center" shrinkToFit="1"/>
    </xf>
    <xf numFmtId="0" fontId="1" fillId="33" borderId="112" xfId="0" applyFont="1" applyFill="1" applyBorder="1" applyAlignment="1">
      <alignment horizontal="left" vertical="center" shrinkToFit="1"/>
    </xf>
    <xf numFmtId="0" fontId="1" fillId="33" borderId="28" xfId="0" applyNumberFormat="1" applyFont="1" applyFill="1" applyBorder="1" applyAlignment="1">
      <alignment horizontal="center" vertical="center" shrinkToFit="1"/>
    </xf>
    <xf numFmtId="0" fontId="1" fillId="33" borderId="113" xfId="0" applyFont="1" applyFill="1" applyBorder="1" applyAlignment="1">
      <alignment horizontal="left" vertical="center" shrinkToFit="1"/>
    </xf>
    <xf numFmtId="0" fontId="1" fillId="33" borderId="114" xfId="0" applyFont="1" applyFill="1" applyBorder="1" applyAlignment="1">
      <alignment horizontal="left" vertical="center" shrinkToFit="1"/>
    </xf>
    <xf numFmtId="0" fontId="1" fillId="33" borderId="115" xfId="0" applyFont="1" applyFill="1" applyBorder="1" applyAlignment="1">
      <alignment horizontal="left" vertical="center" shrinkToFit="1"/>
    </xf>
    <xf numFmtId="0" fontId="1" fillId="33" borderId="13" xfId="0" applyNumberFormat="1" applyFont="1" applyFill="1" applyBorder="1" applyAlignment="1">
      <alignment horizontal="center" vertical="center" shrinkToFit="1"/>
    </xf>
    <xf numFmtId="0" fontId="1" fillId="33" borderId="116" xfId="0" applyFont="1" applyFill="1" applyBorder="1" applyAlignment="1">
      <alignment horizontal="left" vertical="center" shrinkToFit="1"/>
    </xf>
    <xf numFmtId="0" fontId="1" fillId="33" borderId="117" xfId="0" applyFont="1" applyFill="1" applyBorder="1" applyAlignment="1">
      <alignment horizontal="left" vertical="center" shrinkToFit="1"/>
    </xf>
    <xf numFmtId="0" fontId="1" fillId="33" borderId="118" xfId="0" applyFont="1" applyFill="1" applyBorder="1" applyAlignment="1">
      <alignment horizontal="left" vertical="center" shrinkToFit="1"/>
    </xf>
    <xf numFmtId="0" fontId="1" fillId="33" borderId="14" xfId="0" applyNumberFormat="1" applyFont="1" applyFill="1" applyBorder="1" applyAlignment="1">
      <alignment horizontal="center" vertical="center" shrinkToFit="1"/>
    </xf>
    <xf numFmtId="0" fontId="1" fillId="33" borderId="15" xfId="0" applyNumberFormat="1" applyFont="1" applyFill="1" applyBorder="1" applyAlignment="1">
      <alignment horizontal="center" vertical="center" shrinkToFit="1"/>
    </xf>
    <xf numFmtId="0" fontId="3" fillId="0" borderId="119" xfId="0" applyFont="1" applyBorder="1" applyAlignment="1">
      <alignment horizontal="center" vertical="center" textRotation="255" shrinkToFit="1"/>
    </xf>
    <xf numFmtId="0" fontId="3" fillId="0" borderId="80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68" xfId="0" applyFont="1" applyBorder="1" applyAlignment="1">
      <alignment horizontal="center" vertical="center" textRotation="255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10" xfId="0" applyFont="1" applyBorder="1" applyAlignment="1">
      <alignment horizontal="center" vertical="center" shrinkToFit="1"/>
    </xf>
    <xf numFmtId="0" fontId="2" fillId="0" borderId="120" xfId="0" applyFont="1" applyBorder="1" applyAlignment="1">
      <alignment horizontal="center" vertical="center" textRotation="255" shrinkToFit="1"/>
    </xf>
    <xf numFmtId="0" fontId="2" fillId="0" borderId="121" xfId="0" applyFont="1" applyBorder="1" applyAlignment="1">
      <alignment horizontal="center" vertical="center" textRotation="255" shrinkToFit="1"/>
    </xf>
    <xf numFmtId="0" fontId="2" fillId="0" borderId="40" xfId="0" applyFont="1" applyBorder="1" applyAlignment="1">
      <alignment horizontal="center" vertical="center" textRotation="255" shrinkToFit="1"/>
    </xf>
    <xf numFmtId="0" fontId="2" fillId="0" borderId="68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textRotation="255" shrinkToFit="1"/>
    </xf>
    <xf numFmtId="0" fontId="3" fillId="0" borderId="1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2" xfId="61" applyFont="1" applyBorder="1" applyAlignment="1" applyProtection="1">
      <alignment horizontal="center" vertical="center"/>
      <protection/>
    </xf>
    <xf numFmtId="0" fontId="3" fillId="0" borderId="123" xfId="61" applyFont="1" applyBorder="1" applyAlignment="1" applyProtection="1">
      <alignment horizontal="center" vertical="center" textRotation="255"/>
      <protection/>
    </xf>
    <xf numFmtId="0" fontId="2" fillId="0" borderId="116" xfId="0" applyFont="1" applyBorder="1" applyAlignment="1">
      <alignment horizontal="center" vertical="center" shrinkToFit="1"/>
    </xf>
    <xf numFmtId="0" fontId="2" fillId="0" borderId="118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1" fillId="0" borderId="124" xfId="0" applyFont="1" applyBorder="1" applyAlignment="1">
      <alignment horizontal="center" vertical="center"/>
    </xf>
    <xf numFmtId="0" fontId="1" fillId="0" borderId="125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textRotation="255" shrinkToFit="1"/>
    </xf>
    <xf numFmtId="184" fontId="2" fillId="0" borderId="78" xfId="0" applyNumberFormat="1" applyFont="1" applyBorder="1" applyAlignment="1">
      <alignment horizontal="center" shrinkToFit="1"/>
    </xf>
    <xf numFmtId="0" fontId="3" fillId="0" borderId="126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28" xfId="0" applyFont="1" applyBorder="1" applyAlignment="1">
      <alignment horizontal="center" vertical="center" shrinkToFit="1"/>
    </xf>
    <xf numFmtId="0" fontId="2" fillId="0" borderId="129" xfId="0" applyFont="1" applyBorder="1" applyAlignment="1">
      <alignment horizontal="center" vertical="center" shrinkToFit="1"/>
    </xf>
    <xf numFmtId="0" fontId="2" fillId="0" borderId="130" xfId="0" applyFont="1" applyBorder="1" applyAlignment="1">
      <alignment horizontal="center" vertical="center" shrinkToFit="1"/>
    </xf>
    <xf numFmtId="0" fontId="2" fillId="0" borderId="131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32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4" fillId="0" borderId="1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top" textRotation="255" wrapText="1" shrinkToFit="1"/>
    </xf>
    <xf numFmtId="0" fontId="1" fillId="0" borderId="41" xfId="0" applyFont="1" applyBorder="1" applyAlignment="1">
      <alignment horizontal="center" vertical="top" textRotation="255" wrapText="1" shrinkToFit="1"/>
    </xf>
    <xf numFmtId="0" fontId="1" fillId="0" borderId="47" xfId="0" applyFont="1" applyBorder="1" applyAlignment="1">
      <alignment horizontal="center" vertical="top" textRotation="255" wrapText="1" shrinkToFit="1"/>
    </xf>
    <xf numFmtId="0" fontId="1" fillId="0" borderId="0" xfId="0" applyFont="1" applyBorder="1" applyAlignment="1">
      <alignment horizontal="center" vertical="top" textRotation="255" wrapText="1" shrinkToFit="1"/>
    </xf>
    <xf numFmtId="0" fontId="1" fillId="0" borderId="26" xfId="0" applyFont="1" applyBorder="1" applyAlignment="1">
      <alignment horizontal="center" vertical="top" textRotation="255" shrinkToFit="1"/>
    </xf>
    <xf numFmtId="0" fontId="1" fillId="0" borderId="23" xfId="0" applyFont="1" applyBorder="1" applyAlignment="1">
      <alignment horizontal="center" vertical="top" textRotation="255" shrinkToFit="1"/>
    </xf>
    <xf numFmtId="0" fontId="1" fillId="0" borderId="27" xfId="0" applyFont="1" applyBorder="1" applyAlignment="1">
      <alignment horizontal="center" vertical="top" textRotation="255" shrinkToFit="1"/>
    </xf>
    <xf numFmtId="49" fontId="5" fillId="36" borderId="39" xfId="0" applyNumberFormat="1" applyFont="1" applyFill="1" applyBorder="1" applyAlignment="1">
      <alignment horizontal="center" vertical="center" shrinkToFit="1"/>
    </xf>
    <xf numFmtId="49" fontId="5" fillId="36" borderId="24" xfId="0" applyNumberFormat="1" applyFont="1" applyFill="1" applyBorder="1" applyAlignment="1">
      <alignment horizontal="center" vertical="center" shrinkToFit="1"/>
    </xf>
    <xf numFmtId="49" fontId="5" fillId="36" borderId="59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1" fillId="0" borderId="125" xfId="0" applyNumberFormat="1" applyFont="1" applyBorder="1" applyAlignment="1">
      <alignment horizontal="center" vertical="center" textRotation="255"/>
    </xf>
    <xf numFmtId="49" fontId="1" fillId="0" borderId="133" xfId="0" applyNumberFormat="1" applyFont="1" applyBorder="1" applyAlignment="1">
      <alignment horizontal="center" vertical="center" textRotation="255"/>
    </xf>
    <xf numFmtId="184" fontId="2" fillId="0" borderId="125" xfId="0" applyNumberFormat="1" applyFont="1" applyBorder="1" applyAlignment="1">
      <alignment horizontal="center" shrinkToFit="1"/>
    </xf>
    <xf numFmtId="0" fontId="7" fillId="0" borderId="134" xfId="0" applyFont="1" applyBorder="1" applyAlignment="1">
      <alignment horizontal="left" vertical="center" wrapText="1"/>
    </xf>
    <xf numFmtId="0" fontId="7" fillId="0" borderId="114" xfId="0" applyFont="1" applyBorder="1" applyAlignment="1">
      <alignment horizontal="left" vertical="center" wrapText="1"/>
    </xf>
    <xf numFmtId="0" fontId="1" fillId="0" borderId="135" xfId="0" applyFont="1" applyBorder="1" applyAlignment="1">
      <alignment horizontal="center" vertical="top" textRotation="255" wrapText="1"/>
    </xf>
    <xf numFmtId="0" fontId="1" fillId="0" borderId="41" xfId="0" applyFont="1" applyBorder="1" applyAlignment="1">
      <alignment horizontal="center" vertical="top" textRotation="255" wrapText="1"/>
    </xf>
    <xf numFmtId="0" fontId="1" fillId="0" borderId="49" xfId="0" applyFont="1" applyBorder="1" applyAlignment="1">
      <alignment horizontal="center" vertical="top" textRotation="255" wrapText="1"/>
    </xf>
    <xf numFmtId="0" fontId="1" fillId="0" borderId="0" xfId="0" applyFont="1" applyBorder="1" applyAlignment="1">
      <alignment horizontal="center" vertical="top" textRotation="255" wrapText="1"/>
    </xf>
    <xf numFmtId="0" fontId="1" fillId="0" borderId="43" xfId="0" applyFont="1" applyBorder="1" applyAlignment="1">
      <alignment horizontal="center" vertical="top" textRotation="255" shrinkToFit="1"/>
    </xf>
    <xf numFmtId="0" fontId="1" fillId="0" borderId="40" xfId="0" applyFont="1" applyBorder="1" applyAlignment="1">
      <alignment horizontal="center" vertical="top" textRotation="255" shrinkToFit="1"/>
    </xf>
    <xf numFmtId="0" fontId="1" fillId="0" borderId="42" xfId="0" applyFont="1" applyBorder="1" applyAlignment="1">
      <alignment horizontal="center" vertical="top" textRotation="255" shrinkToFit="1"/>
    </xf>
    <xf numFmtId="0" fontId="1" fillId="0" borderId="64" xfId="0" applyFont="1" applyBorder="1" applyAlignment="1">
      <alignment horizontal="center" vertical="top" textRotation="255" shrinkToFit="1"/>
    </xf>
    <xf numFmtId="0" fontId="1" fillId="0" borderId="78" xfId="0" applyFont="1" applyBorder="1" applyAlignment="1">
      <alignment horizontal="center" vertical="top" textRotation="255" shrinkToFit="1"/>
    </xf>
    <xf numFmtId="0" fontId="1" fillId="0" borderId="60" xfId="0" applyFont="1" applyBorder="1" applyAlignment="1">
      <alignment horizontal="center" vertical="top" textRotation="255" shrinkToFit="1"/>
    </xf>
    <xf numFmtId="0" fontId="1" fillId="0" borderId="46" xfId="0" applyFont="1" applyBorder="1" applyAlignment="1">
      <alignment horizontal="center" vertical="top" textRotation="255" shrinkToFit="1"/>
    </xf>
    <xf numFmtId="184" fontId="2" fillId="0" borderId="136" xfId="0" applyNumberFormat="1" applyFont="1" applyBorder="1" applyAlignment="1">
      <alignment horizontal="center" vertical="center" shrinkToFit="1"/>
    </xf>
    <xf numFmtId="184" fontId="2" fillId="0" borderId="47" xfId="0" applyNumberFormat="1" applyFont="1" applyBorder="1" applyAlignment="1">
      <alignment horizontal="center" vertical="center" shrinkToFit="1"/>
    </xf>
    <xf numFmtId="184" fontId="2" fillId="0" borderId="119" xfId="0" applyNumberFormat="1" applyFont="1" applyBorder="1" applyAlignment="1">
      <alignment horizontal="center" vertical="center" shrinkToFit="1"/>
    </xf>
    <xf numFmtId="184" fontId="2" fillId="0" borderId="49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37" borderId="0" xfId="0" applyFont="1" applyFill="1" applyBorder="1" applyAlignment="1">
      <alignment horizontal="center" vertical="center" shrinkToFit="1"/>
    </xf>
    <xf numFmtId="0" fontId="12" fillId="37" borderId="0" xfId="0" applyFont="1" applyFill="1" applyBorder="1" applyAlignment="1">
      <alignment horizontal="center" vertical="center" shrinkToFit="1"/>
    </xf>
    <xf numFmtId="49" fontId="4" fillId="0" borderId="13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6" fillId="34" borderId="39" xfId="0" applyNumberFormat="1" applyFont="1" applyFill="1" applyBorder="1" applyAlignment="1">
      <alignment horizontal="center" vertical="center" shrinkToFit="1"/>
    </xf>
    <xf numFmtId="49" fontId="6" fillId="34" borderId="24" xfId="0" applyNumberFormat="1" applyFont="1" applyFill="1" applyBorder="1" applyAlignment="1">
      <alignment horizontal="center" vertical="center" shrinkToFit="1"/>
    </xf>
    <xf numFmtId="49" fontId="1" fillId="0" borderId="138" xfId="0" applyNumberFormat="1" applyFont="1" applyBorder="1" applyAlignment="1">
      <alignment horizontal="center" vertical="center" textRotation="255"/>
    </xf>
    <xf numFmtId="49" fontId="1" fillId="0" borderId="139" xfId="0" applyNumberFormat="1" applyFont="1" applyBorder="1" applyAlignment="1">
      <alignment horizontal="center" vertical="center" textRotation="255"/>
    </xf>
    <xf numFmtId="0" fontId="1" fillId="0" borderId="63" xfId="0" applyFont="1" applyBorder="1" applyAlignment="1">
      <alignment horizontal="center" vertical="top" textRotation="255" wrapText="1"/>
    </xf>
    <xf numFmtId="0" fontId="1" fillId="0" borderId="132" xfId="0" applyFont="1" applyBorder="1" applyAlignment="1">
      <alignment horizontal="center" vertical="top" textRotation="255" wrapText="1"/>
    </xf>
    <xf numFmtId="0" fontId="1" fillId="0" borderId="47" xfId="0" applyFont="1" applyBorder="1" applyAlignment="1">
      <alignment horizontal="center" vertical="top" textRotation="255" wrapText="1"/>
    </xf>
    <xf numFmtId="0" fontId="1" fillId="0" borderId="68" xfId="0" applyFont="1" applyBorder="1" applyAlignment="1">
      <alignment horizontal="center" vertical="top" textRotation="255" wrapText="1"/>
    </xf>
    <xf numFmtId="0" fontId="1" fillId="0" borderId="76" xfId="0" applyFont="1" applyBorder="1" applyAlignment="1">
      <alignment horizontal="center" vertical="top" textRotation="255" wrapText="1"/>
    </xf>
    <xf numFmtId="0" fontId="1" fillId="0" borderId="48" xfId="0" applyFont="1" applyBorder="1" applyAlignment="1">
      <alignment horizontal="center" vertical="top" textRotation="255" wrapText="1"/>
    </xf>
    <xf numFmtId="0" fontId="1" fillId="0" borderId="65" xfId="0" applyFont="1" applyBorder="1" applyAlignment="1">
      <alignment horizontal="center" vertical="top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集21理三観東書5-ⅠA" xfId="61"/>
    <cellStyle name="Followed Hyperlink" xfId="62"/>
    <cellStyle name="良い" xfId="63"/>
  </cellStyles>
  <dxfs count="1"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180975</xdr:colOff>
      <xdr:row>1</xdr:row>
      <xdr:rowOff>733425</xdr:rowOff>
    </xdr:from>
    <xdr:to>
      <xdr:col>43</xdr:col>
      <xdr:colOff>0</xdr:colOff>
      <xdr:row>4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923925"/>
          <a:ext cx="1552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Q66"/>
  <sheetViews>
    <sheetView showGridLines="0" tabSelected="1" zoomScale="80" zoomScaleNormal="80" zoomScalePageLayoutView="0" workbookViewId="0" topLeftCell="A1">
      <selection activeCell="AU3" sqref="AU3"/>
    </sheetView>
  </sheetViews>
  <sheetFormatPr defaultColWidth="9.375" defaultRowHeight="13.5"/>
  <cols>
    <col min="1" max="1" width="2.75390625" style="0" customWidth="1"/>
    <col min="2" max="2" width="11.125" style="0" customWidth="1"/>
    <col min="3" max="3" width="2.75390625" style="0" customWidth="1"/>
    <col min="4" max="4" width="2.75390625" style="7" customWidth="1"/>
    <col min="5" max="5" width="2.75390625" style="0" customWidth="1"/>
    <col min="6" max="35" width="2.875" style="0" customWidth="1"/>
    <col min="36" max="36" width="2.25390625" style="0" customWidth="1"/>
    <col min="37" max="37" width="0.5" style="0" customWidth="1"/>
    <col min="38" max="38" width="2.875" style="0" customWidth="1"/>
    <col min="39" max="39" width="2.25390625" style="0" customWidth="1"/>
    <col min="40" max="40" width="0.5" style="0" customWidth="1"/>
    <col min="41" max="43" width="2.875" style="0" customWidth="1"/>
  </cols>
  <sheetData>
    <row r="1" spans="1:43" ht="15" customHeight="1">
      <c r="A1" s="230" t="s">
        <v>15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</row>
    <row r="2" spans="1:43" ht="60" customHeight="1">
      <c r="A2" s="231" t="s">
        <v>19</v>
      </c>
      <c r="B2" s="231"/>
      <c r="C2" s="231"/>
      <c r="D2" s="231"/>
      <c r="E2" s="231"/>
      <c r="F2" s="129" t="s">
        <v>34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9"/>
      <c r="AI2" s="9"/>
      <c r="AJ2" s="54"/>
      <c r="AK2" s="54"/>
      <c r="AL2" s="38"/>
      <c r="AM2" s="38"/>
      <c r="AN2" s="38"/>
      <c r="AO2" s="38"/>
      <c r="AP2" s="33"/>
      <c r="AQ2" s="82"/>
    </row>
    <row r="3" spans="1:43" ht="24" customHeight="1">
      <c r="A3" s="232" t="s">
        <v>14</v>
      </c>
      <c r="B3" s="232"/>
      <c r="C3" s="232"/>
      <c r="D3" s="232"/>
      <c r="E3" s="232"/>
      <c r="F3" s="130" t="s">
        <v>1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0"/>
      <c r="AI3" s="10"/>
      <c r="AJ3" s="33"/>
      <c r="AK3" s="33"/>
      <c r="AL3" s="33"/>
      <c r="AM3" s="33"/>
      <c r="AN3" s="33"/>
      <c r="AO3" s="33"/>
      <c r="AP3" s="33"/>
      <c r="AQ3" s="78"/>
    </row>
    <row r="4" spans="1:43" ht="6" customHeight="1" thickBot="1">
      <c r="A4" s="8"/>
      <c r="B4" s="8"/>
      <c r="C4" s="8"/>
      <c r="D4" s="8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73" customFormat="1" ht="30" customHeight="1">
      <c r="A5" s="233" t="s">
        <v>16</v>
      </c>
      <c r="B5" s="234"/>
      <c r="C5" s="234"/>
      <c r="D5" s="234"/>
      <c r="E5" s="235"/>
      <c r="F5" s="236" t="s">
        <v>21</v>
      </c>
      <c r="G5" s="237"/>
      <c r="H5" s="237"/>
      <c r="I5" s="237"/>
      <c r="J5" s="236" t="s">
        <v>31</v>
      </c>
      <c r="K5" s="237"/>
      <c r="L5" s="237"/>
      <c r="M5" s="237"/>
      <c r="N5" s="237"/>
      <c r="O5" s="236" t="s">
        <v>40</v>
      </c>
      <c r="P5" s="237"/>
      <c r="Q5" s="237"/>
      <c r="R5" s="237"/>
      <c r="S5" s="237"/>
      <c r="T5" s="236" t="s">
        <v>2</v>
      </c>
      <c r="U5" s="237"/>
      <c r="V5" s="237"/>
      <c r="W5" s="237"/>
      <c r="X5" s="237"/>
      <c r="Y5" s="36"/>
      <c r="Z5" s="19"/>
      <c r="AA5" s="19"/>
      <c r="AB5" s="19"/>
      <c r="AC5" s="19"/>
      <c r="AD5" s="65"/>
      <c r="AE5" s="204" t="s">
        <v>7</v>
      </c>
      <c r="AF5" s="205"/>
      <c r="AG5" s="205"/>
      <c r="AH5" s="206"/>
      <c r="AI5" s="207" t="s">
        <v>37</v>
      </c>
      <c r="AJ5" s="208"/>
      <c r="AK5" s="208"/>
      <c r="AL5" s="208"/>
      <c r="AM5" s="208"/>
      <c r="AN5" s="208"/>
      <c r="AO5" s="209"/>
      <c r="AP5" s="210" t="s">
        <v>3</v>
      </c>
      <c r="AQ5" s="238" t="s">
        <v>12</v>
      </c>
    </row>
    <row r="6" spans="1:43" s="57" customFormat="1" ht="18" customHeight="1">
      <c r="A6" s="194" t="s">
        <v>10</v>
      </c>
      <c r="B6" s="195"/>
      <c r="C6" s="195"/>
      <c r="D6" s="195"/>
      <c r="E6" s="196"/>
      <c r="F6" s="197" t="s">
        <v>22</v>
      </c>
      <c r="G6" s="198"/>
      <c r="H6" s="198"/>
      <c r="I6" s="198"/>
      <c r="J6" s="197" t="s">
        <v>32</v>
      </c>
      <c r="K6" s="198"/>
      <c r="L6" s="198"/>
      <c r="M6" s="198"/>
      <c r="N6" s="198"/>
      <c r="O6" s="197" t="s">
        <v>41</v>
      </c>
      <c r="P6" s="198"/>
      <c r="Q6" s="198"/>
      <c r="R6" s="198"/>
      <c r="S6" s="198"/>
      <c r="T6" s="197" t="s">
        <v>20</v>
      </c>
      <c r="U6" s="198"/>
      <c r="V6" s="198"/>
      <c r="W6" s="198"/>
      <c r="X6" s="198"/>
      <c r="Y6" s="74"/>
      <c r="Z6" s="39"/>
      <c r="AA6" s="39"/>
      <c r="AB6" s="39"/>
      <c r="AC6" s="39"/>
      <c r="AD6" s="60"/>
      <c r="AE6" s="201" t="s">
        <v>11</v>
      </c>
      <c r="AF6" s="219" t="s">
        <v>8</v>
      </c>
      <c r="AG6" s="219" t="s">
        <v>18</v>
      </c>
      <c r="AH6" s="222" t="s">
        <v>27</v>
      </c>
      <c r="AI6" s="240" t="s">
        <v>29</v>
      </c>
      <c r="AJ6" s="216"/>
      <c r="AK6" s="241"/>
      <c r="AL6" s="215" t="s">
        <v>0</v>
      </c>
      <c r="AM6" s="216"/>
      <c r="AN6" s="216"/>
      <c r="AO6" s="222" t="s">
        <v>26</v>
      </c>
      <c r="AP6" s="210"/>
      <c r="AQ6" s="239"/>
    </row>
    <row r="7" spans="1:43" s="57" customFormat="1" ht="18" customHeight="1">
      <c r="A7" s="194"/>
      <c r="B7" s="195"/>
      <c r="C7" s="195"/>
      <c r="D7" s="195"/>
      <c r="E7" s="196"/>
      <c r="F7" s="199"/>
      <c r="G7" s="200"/>
      <c r="H7" s="200"/>
      <c r="I7" s="200"/>
      <c r="J7" s="199"/>
      <c r="K7" s="200"/>
      <c r="L7" s="200"/>
      <c r="M7" s="200"/>
      <c r="N7" s="200"/>
      <c r="O7" s="199"/>
      <c r="P7" s="200"/>
      <c r="Q7" s="200"/>
      <c r="R7" s="200"/>
      <c r="S7" s="200"/>
      <c r="T7" s="199"/>
      <c r="U7" s="200"/>
      <c r="V7" s="200"/>
      <c r="W7" s="200"/>
      <c r="X7" s="200"/>
      <c r="Y7" s="98"/>
      <c r="Z7" s="40"/>
      <c r="AA7" s="40"/>
      <c r="AB7" s="40"/>
      <c r="AC7" s="40"/>
      <c r="AD7" s="56"/>
      <c r="AE7" s="202"/>
      <c r="AF7" s="220"/>
      <c r="AG7" s="220"/>
      <c r="AH7" s="223"/>
      <c r="AI7" s="242"/>
      <c r="AJ7" s="218"/>
      <c r="AK7" s="243"/>
      <c r="AL7" s="217"/>
      <c r="AM7" s="218"/>
      <c r="AN7" s="218"/>
      <c r="AO7" s="223"/>
      <c r="AP7" s="210"/>
      <c r="AQ7" s="239"/>
    </row>
    <row r="8" spans="1:43" s="57" customFormat="1" ht="30" customHeight="1">
      <c r="A8" s="194"/>
      <c r="B8" s="195"/>
      <c r="C8" s="195"/>
      <c r="D8" s="195"/>
      <c r="E8" s="196"/>
      <c r="F8" s="199"/>
      <c r="G8" s="200"/>
      <c r="H8" s="200"/>
      <c r="I8" s="200"/>
      <c r="J8" s="199"/>
      <c r="K8" s="200"/>
      <c r="L8" s="200"/>
      <c r="M8" s="200"/>
      <c r="N8" s="200"/>
      <c r="O8" s="199"/>
      <c r="P8" s="200"/>
      <c r="Q8" s="200"/>
      <c r="R8" s="200"/>
      <c r="S8" s="200"/>
      <c r="T8" s="199"/>
      <c r="U8" s="200"/>
      <c r="V8" s="200"/>
      <c r="W8" s="200"/>
      <c r="X8" s="200"/>
      <c r="Y8" s="98"/>
      <c r="Z8" s="40"/>
      <c r="AA8" s="40"/>
      <c r="AB8" s="40"/>
      <c r="AC8" s="40"/>
      <c r="AD8" s="56"/>
      <c r="AE8" s="202"/>
      <c r="AF8" s="220"/>
      <c r="AG8" s="220"/>
      <c r="AH8" s="223"/>
      <c r="AI8" s="244"/>
      <c r="AJ8" s="245"/>
      <c r="AK8" s="246"/>
      <c r="AL8" s="217"/>
      <c r="AM8" s="218"/>
      <c r="AN8" s="218"/>
      <c r="AO8" s="223"/>
      <c r="AP8" s="210"/>
      <c r="AQ8" s="239"/>
    </row>
    <row r="9" spans="1:43" s="57" customFormat="1" ht="30" customHeight="1">
      <c r="A9" s="194"/>
      <c r="B9" s="195"/>
      <c r="C9" s="195"/>
      <c r="D9" s="195"/>
      <c r="E9" s="196"/>
      <c r="F9" s="199"/>
      <c r="G9" s="200"/>
      <c r="H9" s="200"/>
      <c r="I9" s="200"/>
      <c r="J9" s="199"/>
      <c r="K9" s="200"/>
      <c r="L9" s="200"/>
      <c r="M9" s="200"/>
      <c r="N9" s="200"/>
      <c r="O9" s="199"/>
      <c r="P9" s="200"/>
      <c r="Q9" s="200"/>
      <c r="R9" s="200"/>
      <c r="S9" s="200"/>
      <c r="T9" s="199"/>
      <c r="U9" s="200"/>
      <c r="V9" s="200"/>
      <c r="W9" s="200"/>
      <c r="X9" s="200"/>
      <c r="Y9" s="98"/>
      <c r="Z9" s="40"/>
      <c r="AA9" s="40"/>
      <c r="AB9" s="40"/>
      <c r="AC9" s="40"/>
      <c r="AD9" s="56"/>
      <c r="AE9" s="202"/>
      <c r="AF9" s="220"/>
      <c r="AG9" s="220"/>
      <c r="AH9" s="223"/>
      <c r="AI9" s="213" t="s">
        <v>39</v>
      </c>
      <c r="AJ9" s="214"/>
      <c r="AK9" s="214"/>
      <c r="AL9" s="214"/>
      <c r="AM9" s="214"/>
      <c r="AN9" s="214"/>
      <c r="AO9" s="223"/>
      <c r="AP9" s="210"/>
      <c r="AQ9" s="239"/>
    </row>
    <row r="10" spans="1:43" s="57" customFormat="1" ht="9" customHeight="1">
      <c r="A10" s="194"/>
      <c r="B10" s="195"/>
      <c r="C10" s="195"/>
      <c r="D10" s="195"/>
      <c r="E10" s="196"/>
      <c r="F10" s="199"/>
      <c r="G10" s="200"/>
      <c r="H10" s="200"/>
      <c r="I10" s="200"/>
      <c r="J10" s="199"/>
      <c r="K10" s="200"/>
      <c r="L10" s="200"/>
      <c r="M10" s="200"/>
      <c r="N10" s="200"/>
      <c r="O10" s="199"/>
      <c r="P10" s="200"/>
      <c r="Q10" s="200"/>
      <c r="R10" s="200"/>
      <c r="S10" s="200"/>
      <c r="T10" s="199"/>
      <c r="U10" s="200"/>
      <c r="V10" s="200"/>
      <c r="W10" s="200"/>
      <c r="X10" s="200"/>
      <c r="Y10" s="98"/>
      <c r="Z10" s="40"/>
      <c r="AA10" s="40"/>
      <c r="AB10" s="40"/>
      <c r="AC10" s="40"/>
      <c r="AD10" s="56"/>
      <c r="AE10" s="202"/>
      <c r="AF10" s="220"/>
      <c r="AG10" s="220"/>
      <c r="AH10" s="223"/>
      <c r="AI10" s="226">
        <f>IF(AI21="","",AI21)</f>
        <v>400</v>
      </c>
      <c r="AJ10" s="45"/>
      <c r="AK10" s="84"/>
      <c r="AL10" s="228">
        <f>IF(AL21="","",AL21)</f>
        <v>200</v>
      </c>
      <c r="AM10" s="45"/>
      <c r="AN10" s="45"/>
      <c r="AO10" s="223"/>
      <c r="AP10" s="210"/>
      <c r="AQ10" s="239"/>
    </row>
    <row r="11" spans="1:43" s="57" customFormat="1" ht="9" customHeight="1">
      <c r="A11" s="194"/>
      <c r="B11" s="195"/>
      <c r="C11" s="195"/>
      <c r="D11" s="195"/>
      <c r="E11" s="196"/>
      <c r="F11" s="199"/>
      <c r="G11" s="200"/>
      <c r="H11" s="200"/>
      <c r="I11" s="200"/>
      <c r="J11" s="199"/>
      <c r="K11" s="200"/>
      <c r="L11" s="200"/>
      <c r="M11" s="200"/>
      <c r="N11" s="200"/>
      <c r="O11" s="199"/>
      <c r="P11" s="200"/>
      <c r="Q11" s="200"/>
      <c r="R11" s="200"/>
      <c r="S11" s="200"/>
      <c r="T11" s="199"/>
      <c r="U11" s="200"/>
      <c r="V11" s="200"/>
      <c r="W11" s="200"/>
      <c r="X11" s="200"/>
      <c r="Y11" s="98"/>
      <c r="Z11" s="40"/>
      <c r="AA11" s="40"/>
      <c r="AB11" s="40"/>
      <c r="AC11" s="40"/>
      <c r="AD11" s="56"/>
      <c r="AE11" s="202"/>
      <c r="AF11" s="220"/>
      <c r="AG11" s="220"/>
      <c r="AH11" s="223"/>
      <c r="AI11" s="227"/>
      <c r="AJ11" s="175" t="s">
        <v>4</v>
      </c>
      <c r="AK11" s="84"/>
      <c r="AL11" s="229"/>
      <c r="AM11" s="175" t="s">
        <v>4</v>
      </c>
      <c r="AN11" s="45"/>
      <c r="AO11" s="223"/>
      <c r="AP11" s="210"/>
      <c r="AQ11" s="239"/>
    </row>
    <row r="12" spans="1:43" s="57" customFormat="1" ht="9" customHeight="1">
      <c r="A12" s="194"/>
      <c r="B12" s="195"/>
      <c r="C12" s="195"/>
      <c r="D12" s="195"/>
      <c r="E12" s="196"/>
      <c r="F12" s="199"/>
      <c r="G12" s="200"/>
      <c r="H12" s="200"/>
      <c r="I12" s="200"/>
      <c r="J12" s="199"/>
      <c r="K12" s="200"/>
      <c r="L12" s="200"/>
      <c r="M12" s="200"/>
      <c r="N12" s="200"/>
      <c r="O12" s="199"/>
      <c r="P12" s="200"/>
      <c r="Q12" s="200"/>
      <c r="R12" s="200"/>
      <c r="S12" s="200"/>
      <c r="T12" s="199"/>
      <c r="U12" s="200"/>
      <c r="V12" s="200"/>
      <c r="W12" s="200"/>
      <c r="X12" s="200"/>
      <c r="Y12" s="98"/>
      <c r="Z12" s="40"/>
      <c r="AA12" s="40"/>
      <c r="AB12" s="40"/>
      <c r="AC12" s="40"/>
      <c r="AD12" s="56"/>
      <c r="AE12" s="202"/>
      <c r="AF12" s="220"/>
      <c r="AG12" s="220"/>
      <c r="AH12" s="223"/>
      <c r="AI12" s="48">
        <f>IF(AI22="","",AI22)</f>
        <v>300</v>
      </c>
      <c r="AJ12" s="176"/>
      <c r="AK12" s="84"/>
      <c r="AL12" s="50">
        <f>IF(AL22="","",AL22)</f>
        <v>150</v>
      </c>
      <c r="AM12" s="176"/>
      <c r="AN12" s="45"/>
      <c r="AO12" s="223"/>
      <c r="AP12" s="210"/>
      <c r="AQ12" s="239"/>
    </row>
    <row r="13" spans="1:43" s="57" customFormat="1" ht="17.25" customHeight="1">
      <c r="A13" s="194"/>
      <c r="B13" s="195"/>
      <c r="C13" s="195"/>
      <c r="D13" s="195"/>
      <c r="E13" s="196"/>
      <c r="F13" s="199"/>
      <c r="G13" s="200"/>
      <c r="H13" s="200"/>
      <c r="I13" s="200"/>
      <c r="J13" s="199"/>
      <c r="K13" s="200"/>
      <c r="L13" s="200"/>
      <c r="M13" s="200"/>
      <c r="N13" s="200"/>
      <c r="O13" s="199"/>
      <c r="P13" s="200"/>
      <c r="Q13" s="200"/>
      <c r="R13" s="200"/>
      <c r="S13" s="200"/>
      <c r="T13" s="199"/>
      <c r="U13" s="200"/>
      <c r="V13" s="200"/>
      <c r="W13" s="200"/>
      <c r="X13" s="200"/>
      <c r="Y13" s="98"/>
      <c r="Z13" s="40"/>
      <c r="AA13" s="40"/>
      <c r="AB13" s="40"/>
      <c r="AC13" s="40"/>
      <c r="AD13" s="56"/>
      <c r="AE13" s="202"/>
      <c r="AF13" s="220"/>
      <c r="AG13" s="220"/>
      <c r="AH13" s="223"/>
      <c r="AI13" s="212">
        <f>IF(AI21="","",AI21*0.8)</f>
        <v>320</v>
      </c>
      <c r="AJ13" s="177"/>
      <c r="AK13" s="84"/>
      <c r="AL13" s="179">
        <f>IF(AL21="","",AL21*0.8)</f>
        <v>160</v>
      </c>
      <c r="AM13" s="177"/>
      <c r="AN13" s="45"/>
      <c r="AO13" s="223"/>
      <c r="AP13" s="210"/>
      <c r="AQ13" s="239"/>
    </row>
    <row r="14" spans="1:43" s="57" customFormat="1" ht="9" customHeight="1">
      <c r="A14" s="194"/>
      <c r="B14" s="195"/>
      <c r="C14" s="195"/>
      <c r="D14" s="195"/>
      <c r="E14" s="196"/>
      <c r="F14" s="199"/>
      <c r="G14" s="200"/>
      <c r="H14" s="200"/>
      <c r="I14" s="200"/>
      <c r="J14" s="199"/>
      <c r="K14" s="200"/>
      <c r="L14" s="200"/>
      <c r="M14" s="200"/>
      <c r="N14" s="200"/>
      <c r="O14" s="199"/>
      <c r="P14" s="200"/>
      <c r="Q14" s="200"/>
      <c r="R14" s="200"/>
      <c r="S14" s="200"/>
      <c r="T14" s="199"/>
      <c r="U14" s="200"/>
      <c r="V14" s="200"/>
      <c r="W14" s="200"/>
      <c r="X14" s="200"/>
      <c r="Y14" s="98"/>
      <c r="Z14" s="40"/>
      <c r="AA14" s="40"/>
      <c r="AB14" s="40"/>
      <c r="AC14" s="40"/>
      <c r="AD14" s="56"/>
      <c r="AE14" s="202"/>
      <c r="AF14" s="220"/>
      <c r="AG14" s="220"/>
      <c r="AH14" s="223"/>
      <c r="AI14" s="212"/>
      <c r="AJ14" s="175" t="s">
        <v>13</v>
      </c>
      <c r="AK14" s="84"/>
      <c r="AL14" s="179"/>
      <c r="AM14" s="175" t="s">
        <v>13</v>
      </c>
      <c r="AN14" s="45"/>
      <c r="AO14" s="223"/>
      <c r="AP14" s="210"/>
      <c r="AQ14" s="239"/>
    </row>
    <row r="15" spans="1:43" s="57" customFormat="1" ht="9" customHeight="1">
      <c r="A15" s="194"/>
      <c r="B15" s="195"/>
      <c r="C15" s="195"/>
      <c r="D15" s="195"/>
      <c r="E15" s="196"/>
      <c r="F15" s="199"/>
      <c r="G15" s="200"/>
      <c r="H15" s="200"/>
      <c r="I15" s="200"/>
      <c r="J15" s="199"/>
      <c r="K15" s="200"/>
      <c r="L15" s="200"/>
      <c r="M15" s="200"/>
      <c r="N15" s="200"/>
      <c r="O15" s="199"/>
      <c r="P15" s="200"/>
      <c r="Q15" s="200"/>
      <c r="R15" s="200"/>
      <c r="S15" s="200"/>
      <c r="T15" s="199"/>
      <c r="U15" s="200"/>
      <c r="V15" s="200"/>
      <c r="W15" s="200"/>
      <c r="X15" s="200"/>
      <c r="Y15" s="98"/>
      <c r="Z15" s="40"/>
      <c r="AA15" s="40"/>
      <c r="AB15" s="40"/>
      <c r="AC15" s="40"/>
      <c r="AD15" s="56"/>
      <c r="AE15" s="202"/>
      <c r="AF15" s="220"/>
      <c r="AG15" s="220"/>
      <c r="AH15" s="223"/>
      <c r="AI15" s="48">
        <f>IF(AI22="","",AI22*0.8)</f>
        <v>240</v>
      </c>
      <c r="AJ15" s="176"/>
      <c r="AK15" s="84"/>
      <c r="AL15" s="50">
        <f>IF(AL22="","",AL22*0.8)</f>
        <v>120</v>
      </c>
      <c r="AM15" s="176"/>
      <c r="AN15" s="45"/>
      <c r="AO15" s="223"/>
      <c r="AP15" s="210"/>
      <c r="AQ15" s="239"/>
    </row>
    <row r="16" spans="1:43" s="57" customFormat="1" ht="17.25" customHeight="1">
      <c r="A16" s="194"/>
      <c r="B16" s="195"/>
      <c r="C16" s="195"/>
      <c r="D16" s="195"/>
      <c r="E16" s="196"/>
      <c r="F16" s="199"/>
      <c r="G16" s="200"/>
      <c r="H16" s="200"/>
      <c r="I16" s="200"/>
      <c r="J16" s="199"/>
      <c r="K16" s="200"/>
      <c r="L16" s="200"/>
      <c r="M16" s="200"/>
      <c r="N16" s="200"/>
      <c r="O16" s="199"/>
      <c r="P16" s="200"/>
      <c r="Q16" s="200"/>
      <c r="R16" s="200"/>
      <c r="S16" s="200"/>
      <c r="T16" s="199"/>
      <c r="U16" s="200"/>
      <c r="V16" s="200"/>
      <c r="W16" s="200"/>
      <c r="X16" s="200"/>
      <c r="Y16" s="98"/>
      <c r="Z16" s="40"/>
      <c r="AA16" s="40"/>
      <c r="AB16" s="40"/>
      <c r="AC16" s="40"/>
      <c r="AD16" s="56"/>
      <c r="AE16" s="202"/>
      <c r="AF16" s="220"/>
      <c r="AG16" s="220"/>
      <c r="AH16" s="223"/>
      <c r="AI16" s="212">
        <f>IF(AI21="","",AI21*0.6)</f>
        <v>240</v>
      </c>
      <c r="AJ16" s="177"/>
      <c r="AK16" s="84"/>
      <c r="AL16" s="179">
        <f>IF(AL21="","",AL21*0.6)</f>
        <v>120</v>
      </c>
      <c r="AM16" s="177"/>
      <c r="AN16" s="45"/>
      <c r="AO16" s="223"/>
      <c r="AP16" s="210"/>
      <c r="AQ16" s="239"/>
    </row>
    <row r="17" spans="1:43" s="57" customFormat="1" ht="9" customHeight="1">
      <c r="A17" s="180" t="s">
        <v>24</v>
      </c>
      <c r="B17" s="181"/>
      <c r="C17" s="181"/>
      <c r="D17" s="181"/>
      <c r="E17" s="181"/>
      <c r="F17" s="184" t="s">
        <v>42</v>
      </c>
      <c r="G17" s="186" t="s">
        <v>43</v>
      </c>
      <c r="H17" s="190" t="s">
        <v>42</v>
      </c>
      <c r="I17" s="192" t="s">
        <v>9</v>
      </c>
      <c r="J17" s="184" t="s">
        <v>42</v>
      </c>
      <c r="K17" s="186" t="s">
        <v>43</v>
      </c>
      <c r="L17" s="187"/>
      <c r="M17" s="190" t="s">
        <v>42</v>
      </c>
      <c r="N17" s="192" t="s">
        <v>9</v>
      </c>
      <c r="O17" s="184" t="s">
        <v>42</v>
      </c>
      <c r="P17" s="186" t="s">
        <v>43</v>
      </c>
      <c r="Q17" s="187"/>
      <c r="R17" s="190" t="s">
        <v>42</v>
      </c>
      <c r="S17" s="192" t="s">
        <v>9</v>
      </c>
      <c r="T17" s="184" t="s">
        <v>42</v>
      </c>
      <c r="U17" s="186" t="s">
        <v>43</v>
      </c>
      <c r="V17" s="187"/>
      <c r="W17" s="190" t="s">
        <v>42</v>
      </c>
      <c r="X17" s="173" t="s">
        <v>9</v>
      </c>
      <c r="Y17" s="21"/>
      <c r="Z17" s="42"/>
      <c r="AA17" s="42"/>
      <c r="AB17" s="42"/>
      <c r="AC17" s="42"/>
      <c r="AD17" s="76"/>
      <c r="AE17" s="202"/>
      <c r="AF17" s="220"/>
      <c r="AG17" s="220"/>
      <c r="AH17" s="223"/>
      <c r="AI17" s="212"/>
      <c r="AJ17" s="175" t="s">
        <v>25</v>
      </c>
      <c r="AK17" s="84"/>
      <c r="AL17" s="179"/>
      <c r="AM17" s="175" t="s">
        <v>25</v>
      </c>
      <c r="AN17" s="45"/>
      <c r="AO17" s="223"/>
      <c r="AP17" s="210"/>
      <c r="AQ17" s="239"/>
    </row>
    <row r="18" spans="1:43" s="57" customFormat="1" ht="9" customHeight="1">
      <c r="A18" s="182"/>
      <c r="B18" s="183"/>
      <c r="C18" s="183"/>
      <c r="D18" s="183"/>
      <c r="E18" s="183"/>
      <c r="F18" s="185"/>
      <c r="G18" s="188"/>
      <c r="H18" s="191"/>
      <c r="I18" s="193"/>
      <c r="J18" s="185"/>
      <c r="K18" s="188"/>
      <c r="L18" s="189"/>
      <c r="M18" s="191"/>
      <c r="N18" s="193"/>
      <c r="O18" s="185"/>
      <c r="P18" s="188"/>
      <c r="Q18" s="189"/>
      <c r="R18" s="191"/>
      <c r="S18" s="193"/>
      <c r="T18" s="185"/>
      <c r="U18" s="188"/>
      <c r="V18" s="189"/>
      <c r="W18" s="191"/>
      <c r="X18" s="174"/>
      <c r="Y18" s="22"/>
      <c r="Z18" s="41"/>
      <c r="AA18" s="41"/>
      <c r="AB18" s="41"/>
      <c r="AC18" s="41"/>
      <c r="AD18" s="69"/>
      <c r="AE18" s="202"/>
      <c r="AF18" s="220"/>
      <c r="AG18" s="220"/>
      <c r="AH18" s="223"/>
      <c r="AI18" s="48">
        <f>IF(AI22="","",AI22*0.6)</f>
        <v>180</v>
      </c>
      <c r="AJ18" s="176"/>
      <c r="AK18" s="84"/>
      <c r="AL18" s="50">
        <f>IF(AL22="","",AL22*0.6)</f>
        <v>90</v>
      </c>
      <c r="AM18" s="176"/>
      <c r="AN18" s="45"/>
      <c r="AO18" s="223"/>
      <c r="AP18" s="210"/>
      <c r="AQ18" s="239"/>
    </row>
    <row r="19" spans="1:43" s="57" customFormat="1" ht="17.25" customHeight="1">
      <c r="A19" s="166" t="s">
        <v>36</v>
      </c>
      <c r="B19" s="167"/>
      <c r="C19" s="167"/>
      <c r="D19" s="167"/>
      <c r="E19" s="168"/>
      <c r="F19" s="165" t="s">
        <v>11</v>
      </c>
      <c r="G19" s="162" t="s">
        <v>8</v>
      </c>
      <c r="H19" s="163" t="s">
        <v>27</v>
      </c>
      <c r="I19" s="164"/>
      <c r="J19" s="165" t="s">
        <v>11</v>
      </c>
      <c r="K19" s="161" t="s">
        <v>11</v>
      </c>
      <c r="L19" s="162" t="s">
        <v>8</v>
      </c>
      <c r="M19" s="163" t="s">
        <v>27</v>
      </c>
      <c r="N19" s="164"/>
      <c r="O19" s="165" t="s">
        <v>11</v>
      </c>
      <c r="P19" s="161" t="s">
        <v>11</v>
      </c>
      <c r="Q19" s="162" t="s">
        <v>8</v>
      </c>
      <c r="R19" s="163" t="s">
        <v>27</v>
      </c>
      <c r="S19" s="164"/>
      <c r="T19" s="165" t="s">
        <v>11</v>
      </c>
      <c r="U19" s="161" t="s">
        <v>11</v>
      </c>
      <c r="V19" s="162" t="s">
        <v>8</v>
      </c>
      <c r="W19" s="163" t="s">
        <v>27</v>
      </c>
      <c r="X19" s="178"/>
      <c r="Y19" s="18"/>
      <c r="Z19" s="37"/>
      <c r="AA19" s="37"/>
      <c r="AB19" s="37"/>
      <c r="AC19" s="37"/>
      <c r="AD19" s="99"/>
      <c r="AE19" s="202"/>
      <c r="AF19" s="220"/>
      <c r="AG19" s="220"/>
      <c r="AH19" s="223"/>
      <c r="AI19" s="66">
        <v>0</v>
      </c>
      <c r="AJ19" s="177"/>
      <c r="AK19" s="84"/>
      <c r="AL19" s="86">
        <v>0</v>
      </c>
      <c r="AM19" s="177"/>
      <c r="AN19" s="45"/>
      <c r="AO19" s="223"/>
      <c r="AP19" s="210"/>
      <c r="AQ19" s="239"/>
    </row>
    <row r="20" spans="1:43" s="57" customFormat="1" ht="18" customHeight="1">
      <c r="A20" s="170" t="s">
        <v>35</v>
      </c>
      <c r="B20" s="169" t="s">
        <v>5</v>
      </c>
      <c r="C20" s="88"/>
      <c r="D20" s="71"/>
      <c r="E20" s="93"/>
      <c r="F20" s="165"/>
      <c r="G20" s="162"/>
      <c r="H20" s="163"/>
      <c r="I20" s="164"/>
      <c r="J20" s="165"/>
      <c r="K20" s="161"/>
      <c r="L20" s="162"/>
      <c r="M20" s="163"/>
      <c r="N20" s="164"/>
      <c r="O20" s="165"/>
      <c r="P20" s="161"/>
      <c r="Q20" s="162"/>
      <c r="R20" s="163"/>
      <c r="S20" s="164"/>
      <c r="T20" s="165"/>
      <c r="U20" s="161"/>
      <c r="V20" s="162"/>
      <c r="W20" s="163"/>
      <c r="X20" s="178"/>
      <c r="Y20" s="18"/>
      <c r="Z20" s="37"/>
      <c r="AA20" s="37"/>
      <c r="AB20" s="37"/>
      <c r="AC20" s="37"/>
      <c r="AD20" s="99"/>
      <c r="AE20" s="203"/>
      <c r="AF20" s="221"/>
      <c r="AG20" s="221"/>
      <c r="AH20" s="224"/>
      <c r="AI20" s="96"/>
      <c r="AJ20" s="49"/>
      <c r="AK20" s="77"/>
      <c r="AL20" s="79"/>
      <c r="AM20" s="49"/>
      <c r="AN20" s="49"/>
      <c r="AO20" s="223"/>
      <c r="AP20" s="211"/>
      <c r="AQ20" s="239"/>
    </row>
    <row r="21" spans="1:43" s="57" customFormat="1" ht="18" customHeight="1">
      <c r="A21" s="170"/>
      <c r="B21" s="169"/>
      <c r="D21" s="171" t="s">
        <v>30</v>
      </c>
      <c r="E21" s="172"/>
      <c r="F21" s="17">
        <v>50</v>
      </c>
      <c r="G21" s="107">
        <v>50</v>
      </c>
      <c r="H21" s="68">
        <v>50</v>
      </c>
      <c r="I21" s="100"/>
      <c r="J21" s="17">
        <v>50</v>
      </c>
      <c r="K21" s="107">
        <v>30</v>
      </c>
      <c r="L21" s="115">
        <v>20</v>
      </c>
      <c r="M21" s="68">
        <v>50</v>
      </c>
      <c r="N21" s="100"/>
      <c r="O21" s="17">
        <v>50</v>
      </c>
      <c r="P21" s="107">
        <v>30</v>
      </c>
      <c r="Q21" s="115">
        <v>20</v>
      </c>
      <c r="R21" s="68">
        <v>50</v>
      </c>
      <c r="S21" s="100"/>
      <c r="T21" s="17">
        <v>50</v>
      </c>
      <c r="U21" s="107">
        <v>30</v>
      </c>
      <c r="V21" s="115">
        <v>20</v>
      </c>
      <c r="W21" s="68">
        <v>50</v>
      </c>
      <c r="X21" s="123"/>
      <c r="Y21" s="17"/>
      <c r="Z21" s="35"/>
      <c r="AA21" s="35"/>
      <c r="AB21" s="35"/>
      <c r="AC21" s="35"/>
      <c r="AD21" s="55"/>
      <c r="AE21" s="17">
        <f>IF(SUMIF($F$19:$AD$19,AE$6,$F21:$AD21)=0,"",SUMIF($F$19:$AD$19,AE$6,$F21:$AD21))</f>
        <v>290</v>
      </c>
      <c r="AF21" s="68">
        <f>IF(SUMIF($F$19:$AD$19,AF$6,$F21:$AD21)=0,"",SUMIF($F$19:$AD$19,AF$6,$F21:$AD21))</f>
        <v>110</v>
      </c>
      <c r="AG21" s="35">
        <f>IF(SUMIF($F$19:$AD$19,AG$6,$F21:$AD21)=0,"",SUMIF($F$19:$AD$19,AG$6,$F21:$AD21))</f>
      </c>
      <c r="AH21" s="55">
        <f>IF(SUMIF($F$19:$AD$19,AH$6,$F21:$AD21)=0,"",SUMIF($F$19:$AD$19,AH$6,$F21:$AD21))</f>
        <v>200</v>
      </c>
      <c r="AI21" s="61">
        <f>IF(SUMIF($F$66:$AH$66,"知技",$F21:$AD21)=0,"",SUMIF($F$66:$AH$66,"知技",$F21:$AD21))</f>
        <v>400</v>
      </c>
      <c r="AJ21" s="155" t="s">
        <v>17</v>
      </c>
      <c r="AK21" s="156"/>
      <c r="AL21" s="80">
        <f>IF(SUMIF($F$66:$AH$66,"思判表",$F21:$AD21)=0,"",SUMIF($F$66:$AH$66,"思判表",$F21:$AD21))</f>
        <v>200</v>
      </c>
      <c r="AM21" s="155" t="s">
        <v>17</v>
      </c>
      <c r="AN21" s="156"/>
      <c r="AO21" s="223"/>
      <c r="AP21" s="75">
        <f aca="true" t="shared" si="0" ref="AP21:AP63">IF(SUM(AI21,AL21)=0,"",SUM(AI21,AL21))</f>
        <v>600</v>
      </c>
      <c r="AQ21" s="239"/>
    </row>
    <row r="22" spans="1:43" s="57" customFormat="1" ht="18" customHeight="1">
      <c r="A22" s="170"/>
      <c r="B22" s="72" t="s">
        <v>28</v>
      </c>
      <c r="C22" s="91"/>
      <c r="D22" s="159" t="s">
        <v>38</v>
      </c>
      <c r="E22" s="160"/>
      <c r="F22" s="20">
        <v>50</v>
      </c>
      <c r="G22" s="108">
        <v>50</v>
      </c>
      <c r="H22" s="53">
        <v>50</v>
      </c>
      <c r="I22" s="101"/>
      <c r="J22" s="20">
        <v>50</v>
      </c>
      <c r="K22" s="108">
        <v>30</v>
      </c>
      <c r="L22" s="116">
        <v>20</v>
      </c>
      <c r="M22" s="53">
        <v>50</v>
      </c>
      <c r="N22" s="101"/>
      <c r="O22" s="20">
        <v>50</v>
      </c>
      <c r="P22" s="108">
        <v>30</v>
      </c>
      <c r="Q22" s="116">
        <v>20</v>
      </c>
      <c r="R22" s="53">
        <v>50</v>
      </c>
      <c r="S22" s="101"/>
      <c r="T22" s="124"/>
      <c r="U22" s="125"/>
      <c r="V22" s="126"/>
      <c r="W22" s="127"/>
      <c r="X22" s="128"/>
      <c r="Y22" s="67"/>
      <c r="Z22" s="43"/>
      <c r="AA22" s="43"/>
      <c r="AB22" s="43"/>
      <c r="AC22" s="43"/>
      <c r="AD22" s="59"/>
      <c r="AE22" s="20">
        <f>IF(SUMIF($F$19:$AD$19,AE$6,$F22:$AD22)=0,"",SUMIF($F$19:$AD$19,AE$6,$F22:$AD22))</f>
        <v>210</v>
      </c>
      <c r="AF22" s="53">
        <f>IF(SUMIF($F$19:$AD$19,AF$6,$F22:$AD22)=0,"",SUMIF($F$19:$AD$19,AF$6,$F22:$AD22))</f>
        <v>90</v>
      </c>
      <c r="AG22" s="53">
        <f>IF(SUMIF($F$19:$AD$19,AG$6,$F22:$AD22)=0,"",SUMIF($F$19:$AD$19,AG$6,$F22:$AD22))</f>
      </c>
      <c r="AH22" s="94">
        <f>IF(SUMIF($F$19:$AD$19,AH$6,$F22:$AD22)=0,"",SUMIF($F$19:$AD$19,AH$6,$F22:$AD22))</f>
        <v>150</v>
      </c>
      <c r="AI22" s="61">
        <f>IF(SUMIF($F$66:$AH$66,"知技",$F22:$AD22)=0,"",SUMIF($F$66:$AH$66,"知技",$F22:$AD22))</f>
        <v>300</v>
      </c>
      <c r="AJ22" s="157"/>
      <c r="AK22" s="158"/>
      <c r="AL22" s="80">
        <f>IF(SUMIF($F$66:$AH$66,"思判表",$F22:$AD22)=0,"",SUMIF($F$66:$AH$66,"思判表",$F22:$AD22))</f>
        <v>150</v>
      </c>
      <c r="AM22" s="157"/>
      <c r="AN22" s="158"/>
      <c r="AO22" s="225"/>
      <c r="AP22" s="64">
        <f t="shared" si="0"/>
        <v>450</v>
      </c>
      <c r="AQ22" s="239"/>
    </row>
    <row r="23" spans="1:43" s="57" customFormat="1" ht="18" customHeight="1">
      <c r="A23" s="26">
        <v>1</v>
      </c>
      <c r="B23" s="150"/>
      <c r="C23" s="151"/>
      <c r="D23" s="151"/>
      <c r="E23" s="152"/>
      <c r="F23" s="3"/>
      <c r="G23" s="109"/>
      <c r="H23" s="5"/>
      <c r="I23" s="102"/>
      <c r="J23" s="3"/>
      <c r="K23" s="109"/>
      <c r="L23" s="117"/>
      <c r="M23" s="5"/>
      <c r="N23" s="102"/>
      <c r="O23" s="3"/>
      <c r="P23" s="109"/>
      <c r="Q23" s="117"/>
      <c r="R23" s="5"/>
      <c r="S23" s="102"/>
      <c r="T23" s="3"/>
      <c r="U23" s="109"/>
      <c r="V23" s="117"/>
      <c r="W23" s="5"/>
      <c r="X23" s="12"/>
      <c r="Y23" s="3"/>
      <c r="Z23" s="5"/>
      <c r="AA23" s="5"/>
      <c r="AB23" s="5"/>
      <c r="AC23" s="5"/>
      <c r="AD23" s="12"/>
      <c r="AE23" s="3">
        <f>IF(SUMIF($F$19:$AD$19,AE$6,$F23:$AD23)=0,"",SUMIF($F$19:$AD$19,AE$6,$F23:$AD23))</f>
      </c>
      <c r="AF23" s="5">
        <f>IF(SUMIF($F$19:$AD$19,AF$6,$F23:$AD23)=0,"",SUMIF($F$19:$AD$19,AF$6,$F23:$AD23))</f>
      </c>
      <c r="AG23" s="5">
        <f>IF(SUMIF($F$19:$AD$19,AG$6,$F23:$AD23)=0,"",SUMIF($F$19:$AD$19,AG$6,$F23:$AD23))</f>
      </c>
      <c r="AH23" s="12">
        <f>IF(SUMIF($F$19:$AD$19,AH$6,$F23:$AD23)=0,"",SUMIF($F$19:$AD$19,AH$6,$F23:$AD23))</f>
      </c>
      <c r="AI23" s="3">
        <f>IF(SUMIF($F$66:$AH$66,"知技",$F23:$AD23)=0,"",SUMIF($F$66:$AH$66,"知技",$F23:$AD23))</f>
      </c>
      <c r="AJ23" s="153"/>
      <c r="AK23" s="153"/>
      <c r="AL23" s="5">
        <f>IF(SUMIF($F$66:$AH$66,"思判表",$F23:$AD23)=0,"",SUMIF($F$66:$AH$66,"思判表",$F23:$AD23))</f>
      </c>
      <c r="AM23" s="153"/>
      <c r="AN23" s="153"/>
      <c r="AO23" s="12"/>
      <c r="AP23" s="27">
        <f t="shared" si="0"/>
      </c>
      <c r="AQ23" s="25"/>
    </row>
    <row r="24" spans="1:43" s="57" customFormat="1" ht="18" customHeight="1">
      <c r="A24" s="24">
        <v>2</v>
      </c>
      <c r="B24" s="146"/>
      <c r="C24" s="147"/>
      <c r="D24" s="147"/>
      <c r="E24" s="148"/>
      <c r="F24" s="2"/>
      <c r="G24" s="110"/>
      <c r="H24" s="4"/>
      <c r="I24" s="103"/>
      <c r="J24" s="2"/>
      <c r="K24" s="110"/>
      <c r="L24" s="118"/>
      <c r="M24" s="4"/>
      <c r="N24" s="103"/>
      <c r="O24" s="2"/>
      <c r="P24" s="110"/>
      <c r="Q24" s="118"/>
      <c r="R24" s="4"/>
      <c r="S24" s="103"/>
      <c r="T24" s="2"/>
      <c r="U24" s="110"/>
      <c r="V24" s="118"/>
      <c r="W24" s="4"/>
      <c r="X24" s="11"/>
      <c r="Y24" s="2"/>
      <c r="Z24" s="4"/>
      <c r="AA24" s="4"/>
      <c r="AB24" s="4"/>
      <c r="AC24" s="4"/>
      <c r="AD24" s="11"/>
      <c r="AE24" s="2">
        <f>IF(SUMIF($F$19:$AD$19,AE$6,$F24:$AD24)=0,"",SUMIF($F$19:$AD$19,AE$6,$F24:$AD24))</f>
      </c>
      <c r="AF24" s="4">
        <f>IF(SUMIF($F$19:$AD$19,AF$6,$F24:$AD24)=0,"",SUMIF($F$19:$AD$19,AF$6,$F24:$AD24))</f>
      </c>
      <c r="AG24" s="4">
        <f>IF(SUMIF($F$19:$AD$19,AG$6,$F24:$AD24)=0,"",SUMIF($F$19:$AD$19,AG$6,$F24:$AD24))</f>
      </c>
      <c r="AH24" s="11">
        <f>IF(SUMIF($F$19:$AD$19,AH$6,$F24:$AD24)=0,"",SUMIF($F$19:$AD$19,AH$6,$F24:$AD24))</f>
      </c>
      <c r="AI24" s="2">
        <f>IF(SUMIF($F$66:$AH$66,"知技",$F24:$AD24)=0,"",SUMIF($F$66:$AH$66,"知技",$F24:$AD24))</f>
      </c>
      <c r="AJ24" s="149"/>
      <c r="AK24" s="149"/>
      <c r="AL24" s="4">
        <f>IF(SUMIF($F$66:$AH$66,"思判表",$F24:$AD24)=0,"",SUMIF($F$66:$AH$66,"思判表",$F24:$AD24))</f>
      </c>
      <c r="AM24" s="149"/>
      <c r="AN24" s="149"/>
      <c r="AO24" s="11"/>
      <c r="AP24" s="28">
        <f t="shared" si="0"/>
      </c>
      <c r="AQ24" s="30"/>
    </row>
    <row r="25" spans="1:43" s="57" customFormat="1" ht="18" customHeight="1">
      <c r="A25" s="24">
        <v>3</v>
      </c>
      <c r="B25" s="146"/>
      <c r="C25" s="147"/>
      <c r="D25" s="147"/>
      <c r="E25" s="148"/>
      <c r="F25" s="2"/>
      <c r="G25" s="110"/>
      <c r="H25" s="4"/>
      <c r="I25" s="103"/>
      <c r="J25" s="2"/>
      <c r="K25" s="110"/>
      <c r="L25" s="118"/>
      <c r="M25" s="4"/>
      <c r="N25" s="103"/>
      <c r="O25" s="2"/>
      <c r="P25" s="110"/>
      <c r="Q25" s="118"/>
      <c r="R25" s="4"/>
      <c r="S25" s="103"/>
      <c r="T25" s="2"/>
      <c r="U25" s="110"/>
      <c r="V25" s="118"/>
      <c r="W25" s="4"/>
      <c r="X25" s="11"/>
      <c r="Y25" s="2"/>
      <c r="Z25" s="4"/>
      <c r="AA25" s="4"/>
      <c r="AB25" s="4"/>
      <c r="AC25" s="4"/>
      <c r="AD25" s="11"/>
      <c r="AE25" s="2">
        <f>IF(SUMIF($F$19:$AD$19,AE$6,$F25:$AD25)=0,"",SUMIF($F$19:$AD$19,AE$6,$F25:$AD25))</f>
      </c>
      <c r="AF25" s="4">
        <f>IF(SUMIF($F$19:$AD$19,AF$6,$F25:$AD25)=0,"",SUMIF($F$19:$AD$19,AF$6,$F25:$AD25))</f>
      </c>
      <c r="AG25" s="4">
        <f>IF(SUMIF($F$19:$AD$19,AG$6,$F25:$AD25)=0,"",SUMIF($F$19:$AD$19,AG$6,$F25:$AD25))</f>
      </c>
      <c r="AH25" s="11">
        <f>IF(SUMIF($F$19:$AD$19,AH$6,$F25:$AD25)=0,"",SUMIF($F$19:$AD$19,AH$6,$F25:$AD25))</f>
      </c>
      <c r="AI25" s="2">
        <f>IF(SUMIF($F$66:$AH$66,"知技",$F25:$AD25)=0,"",SUMIF($F$66:$AH$66,"知技",$F25:$AD25))</f>
      </c>
      <c r="AJ25" s="149"/>
      <c r="AK25" s="149"/>
      <c r="AL25" s="4">
        <f>IF(SUMIF($F$66:$AH$66,"思判表",$F25:$AD25)=0,"",SUMIF($F$66:$AH$66,"思判表",$F25:$AD25))</f>
      </c>
      <c r="AM25" s="149"/>
      <c r="AN25" s="149"/>
      <c r="AO25" s="11"/>
      <c r="AP25" s="28">
        <f t="shared" si="0"/>
      </c>
      <c r="AQ25" s="30"/>
    </row>
    <row r="26" spans="1:43" s="57" customFormat="1" ht="18" customHeight="1">
      <c r="A26" s="24">
        <v>4</v>
      </c>
      <c r="B26" s="146"/>
      <c r="C26" s="147"/>
      <c r="D26" s="147"/>
      <c r="E26" s="147"/>
      <c r="F26" s="2"/>
      <c r="G26" s="110"/>
      <c r="H26" s="4"/>
      <c r="I26" s="103"/>
      <c r="J26" s="2"/>
      <c r="K26" s="110"/>
      <c r="L26" s="118"/>
      <c r="M26" s="4"/>
      <c r="N26" s="103"/>
      <c r="O26" s="2"/>
      <c r="P26" s="110"/>
      <c r="Q26" s="118"/>
      <c r="R26" s="4"/>
      <c r="S26" s="103"/>
      <c r="T26" s="2"/>
      <c r="U26" s="110"/>
      <c r="V26" s="118"/>
      <c r="W26" s="4"/>
      <c r="X26" s="11"/>
      <c r="Y26" s="2"/>
      <c r="Z26" s="4"/>
      <c r="AA26" s="4"/>
      <c r="AB26" s="4"/>
      <c r="AC26" s="4"/>
      <c r="AD26" s="11"/>
      <c r="AE26" s="2">
        <f>IF(SUMIF($F$19:$AD$19,AE$6,$F26:$AD26)=0,"",SUMIF($F$19:$AD$19,AE$6,$F26:$AD26))</f>
      </c>
      <c r="AF26" s="4">
        <f>IF(SUMIF($F$19:$AD$19,AF$6,$F26:$AD26)=0,"",SUMIF($F$19:$AD$19,AF$6,$F26:$AD26))</f>
      </c>
      <c r="AG26" s="4">
        <f>IF(SUMIF($F$19:$AD$19,AG$6,$F26:$AD26)=0,"",SUMIF($F$19:$AD$19,AG$6,$F26:$AD26))</f>
      </c>
      <c r="AH26" s="11">
        <f>IF(SUMIF($F$19:$AD$19,AH$6,$F26:$AD26)=0,"",SUMIF($F$19:$AD$19,AH$6,$F26:$AD26))</f>
      </c>
      <c r="AI26" s="2">
        <f>IF(SUMIF($F$66:$AH$66,"知技",$F26:$AD26)=0,"",SUMIF($F$66:$AH$66,"知技",$F26:$AD26))</f>
      </c>
      <c r="AJ26" s="149"/>
      <c r="AK26" s="149"/>
      <c r="AL26" s="4">
        <f>IF(SUMIF($F$66:$AH$66,"思判表",$F26:$AD26)=0,"",SUMIF($F$66:$AH$66,"思判表",$F26:$AD26))</f>
      </c>
      <c r="AM26" s="149"/>
      <c r="AN26" s="149"/>
      <c r="AO26" s="11"/>
      <c r="AP26" s="28">
        <f t="shared" si="0"/>
      </c>
      <c r="AQ26" s="30"/>
    </row>
    <row r="27" spans="1:43" s="57" customFormat="1" ht="18" customHeight="1">
      <c r="A27" s="29">
        <v>5</v>
      </c>
      <c r="B27" s="138"/>
      <c r="C27" s="139"/>
      <c r="D27" s="139"/>
      <c r="E27" s="139"/>
      <c r="F27" s="1"/>
      <c r="G27" s="111"/>
      <c r="H27" s="6"/>
      <c r="I27" s="52"/>
      <c r="J27" s="1"/>
      <c r="K27" s="111"/>
      <c r="L27" s="119"/>
      <c r="M27" s="6"/>
      <c r="N27" s="52"/>
      <c r="O27" s="1"/>
      <c r="P27" s="111"/>
      <c r="Q27" s="119"/>
      <c r="R27" s="6"/>
      <c r="S27" s="52"/>
      <c r="T27" s="1"/>
      <c r="U27" s="111"/>
      <c r="V27" s="119"/>
      <c r="W27" s="6"/>
      <c r="X27" s="13"/>
      <c r="Y27" s="1"/>
      <c r="Z27" s="6"/>
      <c r="AA27" s="6"/>
      <c r="AB27" s="6"/>
      <c r="AC27" s="6"/>
      <c r="AD27" s="13"/>
      <c r="AE27" s="1">
        <f>IF(SUMIF($F$19:$AD$19,AE$6,$F27:$AD27)=0,"",SUMIF($F$19:$AD$19,AE$6,$F27:$AD27))</f>
      </c>
      <c r="AF27" s="6">
        <f>IF(SUMIF($F$19:$AD$19,AF$6,$F27:$AD27)=0,"",SUMIF($F$19:$AD$19,AF$6,$F27:$AD27))</f>
      </c>
      <c r="AG27" s="6">
        <f>IF(SUMIF($F$19:$AD$19,AG$6,$F27:$AD27)=0,"",SUMIF($F$19:$AD$19,AG$6,$F27:$AD27))</f>
      </c>
      <c r="AH27" s="13">
        <f>IF(SUMIF($F$19:$AD$19,AH$6,$F27:$AD27)=0,"",SUMIF($F$19:$AD$19,AH$6,$F27:$AD27))</f>
      </c>
      <c r="AI27" s="1">
        <f>IF(SUMIF($F$66:$AH$66,"知技",$F27:$AD27)=0,"",SUMIF($F$66:$AH$66,"知技",$F27:$AD27))</f>
      </c>
      <c r="AJ27" s="154"/>
      <c r="AK27" s="154"/>
      <c r="AL27" s="6">
        <f>IF(SUMIF($F$66:$AH$66,"思判表",$F27:$AD27)=0,"",SUMIF($F$66:$AH$66,"思判表",$F27:$AD27))</f>
      </c>
      <c r="AM27" s="154"/>
      <c r="AN27" s="154"/>
      <c r="AO27" s="13"/>
      <c r="AP27" s="32">
        <f t="shared" si="0"/>
      </c>
      <c r="AQ27" s="31"/>
    </row>
    <row r="28" spans="1:43" s="57" customFormat="1" ht="18" customHeight="1">
      <c r="A28" s="26">
        <v>6</v>
      </c>
      <c r="B28" s="150"/>
      <c r="C28" s="151"/>
      <c r="D28" s="151"/>
      <c r="E28" s="152"/>
      <c r="F28" s="3"/>
      <c r="G28" s="109"/>
      <c r="H28" s="5"/>
      <c r="I28" s="102"/>
      <c r="J28" s="3"/>
      <c r="K28" s="109"/>
      <c r="L28" s="117"/>
      <c r="M28" s="5"/>
      <c r="N28" s="102"/>
      <c r="O28" s="3"/>
      <c r="P28" s="109"/>
      <c r="Q28" s="117"/>
      <c r="R28" s="5"/>
      <c r="S28" s="102"/>
      <c r="T28" s="3"/>
      <c r="U28" s="109"/>
      <c r="V28" s="117"/>
      <c r="W28" s="5"/>
      <c r="X28" s="12"/>
      <c r="Y28" s="3"/>
      <c r="Z28" s="5"/>
      <c r="AA28" s="5"/>
      <c r="AB28" s="5"/>
      <c r="AC28" s="5"/>
      <c r="AD28" s="12"/>
      <c r="AE28" s="3">
        <f>IF(SUMIF($F$19:$AD$19,AE$6,$F28:$AD28)=0,"",SUMIF($F$19:$AD$19,AE$6,$F28:$AD28))</f>
      </c>
      <c r="AF28" s="5">
        <f>IF(SUMIF($F$19:$AD$19,AF$6,$F28:$AD28)=0,"",SUMIF($F$19:$AD$19,AF$6,$F28:$AD28))</f>
      </c>
      <c r="AG28" s="5">
        <f>IF(SUMIF($F$19:$AD$19,AG$6,$F28:$AD28)=0,"",SUMIF($F$19:$AD$19,AG$6,$F28:$AD28))</f>
      </c>
      <c r="AH28" s="12">
        <f>IF(SUMIF($F$19:$AD$19,AH$6,$F28:$AD28)=0,"",SUMIF($F$19:$AD$19,AH$6,$F28:$AD28))</f>
      </c>
      <c r="AI28" s="3">
        <f>IF(SUMIF($F$66:$AH$66,"知技",$F28:$AD28)=0,"",SUMIF($F$66:$AH$66,"知技",$F28:$AD28))</f>
      </c>
      <c r="AJ28" s="153"/>
      <c r="AK28" s="153"/>
      <c r="AL28" s="5">
        <f>IF(SUMIF($F$66:$AH$66,"思判表",$F28:$AD28)=0,"",SUMIF($F$66:$AH$66,"思判表",$F28:$AD28))</f>
      </c>
      <c r="AM28" s="153"/>
      <c r="AN28" s="153"/>
      <c r="AO28" s="12"/>
      <c r="AP28" s="27">
        <f t="shared" si="0"/>
      </c>
      <c r="AQ28" s="25"/>
    </row>
    <row r="29" spans="1:43" s="57" customFormat="1" ht="18" customHeight="1">
      <c r="A29" s="24">
        <v>7</v>
      </c>
      <c r="B29" s="146"/>
      <c r="C29" s="147"/>
      <c r="D29" s="147"/>
      <c r="E29" s="148"/>
      <c r="F29" s="2"/>
      <c r="G29" s="110"/>
      <c r="H29" s="4"/>
      <c r="I29" s="103"/>
      <c r="J29" s="2"/>
      <c r="K29" s="110"/>
      <c r="L29" s="118"/>
      <c r="M29" s="4"/>
      <c r="N29" s="103"/>
      <c r="O29" s="2"/>
      <c r="P29" s="110"/>
      <c r="Q29" s="118"/>
      <c r="R29" s="4"/>
      <c r="S29" s="103"/>
      <c r="T29" s="2"/>
      <c r="U29" s="110"/>
      <c r="V29" s="118"/>
      <c r="W29" s="4"/>
      <c r="X29" s="11"/>
      <c r="Y29" s="2"/>
      <c r="Z29" s="4"/>
      <c r="AA29" s="4"/>
      <c r="AB29" s="4"/>
      <c r="AC29" s="4"/>
      <c r="AD29" s="11"/>
      <c r="AE29" s="2">
        <f>IF(SUMIF($F$19:$AD$19,AE$6,$F29:$AD29)=0,"",SUMIF($F$19:$AD$19,AE$6,$F29:$AD29))</f>
      </c>
      <c r="AF29" s="4">
        <f>IF(SUMIF($F$19:$AD$19,AF$6,$F29:$AD29)=0,"",SUMIF($F$19:$AD$19,AF$6,$F29:$AD29))</f>
      </c>
      <c r="AG29" s="4">
        <f>IF(SUMIF($F$19:$AD$19,AG$6,$F29:$AD29)=0,"",SUMIF($F$19:$AD$19,AG$6,$F29:$AD29))</f>
      </c>
      <c r="AH29" s="11">
        <f>IF(SUMIF($F$19:$AD$19,AH$6,$F29:$AD29)=0,"",SUMIF($F$19:$AD$19,AH$6,$F29:$AD29))</f>
      </c>
      <c r="AI29" s="2">
        <f>IF(SUMIF($F$66:$AH$66,"知技",$F29:$AD29)=0,"",SUMIF($F$66:$AH$66,"知技",$F29:$AD29))</f>
      </c>
      <c r="AJ29" s="149"/>
      <c r="AK29" s="149"/>
      <c r="AL29" s="4">
        <f>IF(SUMIF($F$66:$AH$66,"思判表",$F29:$AD29)=0,"",SUMIF($F$66:$AH$66,"思判表",$F29:$AD29))</f>
      </c>
      <c r="AM29" s="149"/>
      <c r="AN29" s="149"/>
      <c r="AO29" s="11"/>
      <c r="AP29" s="28">
        <f t="shared" si="0"/>
      </c>
      <c r="AQ29" s="30"/>
    </row>
    <row r="30" spans="1:43" s="57" customFormat="1" ht="18" customHeight="1">
      <c r="A30" s="24">
        <v>8</v>
      </c>
      <c r="B30" s="146"/>
      <c r="C30" s="147"/>
      <c r="D30" s="147"/>
      <c r="E30" s="148"/>
      <c r="F30" s="2"/>
      <c r="G30" s="110"/>
      <c r="H30" s="4"/>
      <c r="I30" s="103"/>
      <c r="J30" s="2"/>
      <c r="K30" s="110"/>
      <c r="L30" s="118"/>
      <c r="M30" s="4"/>
      <c r="N30" s="103"/>
      <c r="O30" s="2"/>
      <c r="P30" s="110"/>
      <c r="Q30" s="118"/>
      <c r="R30" s="4"/>
      <c r="S30" s="103"/>
      <c r="T30" s="2"/>
      <c r="U30" s="110"/>
      <c r="V30" s="118"/>
      <c r="W30" s="4"/>
      <c r="X30" s="11"/>
      <c r="Y30" s="2"/>
      <c r="Z30" s="4"/>
      <c r="AA30" s="4"/>
      <c r="AB30" s="4"/>
      <c r="AC30" s="4"/>
      <c r="AD30" s="11"/>
      <c r="AE30" s="2">
        <f>IF(SUMIF($F$19:$AD$19,AE$6,$F30:$AD30)=0,"",SUMIF($F$19:$AD$19,AE$6,$F30:$AD30))</f>
      </c>
      <c r="AF30" s="4">
        <f>IF(SUMIF($F$19:$AD$19,AF$6,$F30:$AD30)=0,"",SUMIF($F$19:$AD$19,AF$6,$F30:$AD30))</f>
      </c>
      <c r="AG30" s="4">
        <f>IF(SUMIF($F$19:$AD$19,AG$6,$F30:$AD30)=0,"",SUMIF($F$19:$AD$19,AG$6,$F30:$AD30))</f>
      </c>
      <c r="AH30" s="11">
        <f>IF(SUMIF($F$19:$AD$19,AH$6,$F30:$AD30)=0,"",SUMIF($F$19:$AD$19,AH$6,$F30:$AD30))</f>
      </c>
      <c r="AI30" s="2">
        <f>IF(SUMIF($F$66:$AH$66,"知技",$F30:$AD30)=0,"",SUMIF($F$66:$AH$66,"知技",$F30:$AD30))</f>
      </c>
      <c r="AJ30" s="149"/>
      <c r="AK30" s="149"/>
      <c r="AL30" s="4">
        <f>IF(SUMIF($F$66:$AH$66,"思判表",$F30:$AD30)=0,"",SUMIF($F$66:$AH$66,"思判表",$F30:$AD30))</f>
      </c>
      <c r="AM30" s="149"/>
      <c r="AN30" s="149"/>
      <c r="AO30" s="11"/>
      <c r="AP30" s="28">
        <f t="shared" si="0"/>
      </c>
      <c r="AQ30" s="30"/>
    </row>
    <row r="31" spans="1:43" s="57" customFormat="1" ht="18" customHeight="1">
      <c r="A31" s="24">
        <v>9</v>
      </c>
      <c r="B31" s="146"/>
      <c r="C31" s="147"/>
      <c r="D31" s="147"/>
      <c r="E31" s="147"/>
      <c r="F31" s="2"/>
      <c r="G31" s="110"/>
      <c r="H31" s="4"/>
      <c r="I31" s="103"/>
      <c r="J31" s="2"/>
      <c r="K31" s="110"/>
      <c r="L31" s="118"/>
      <c r="M31" s="4"/>
      <c r="N31" s="103"/>
      <c r="O31" s="2"/>
      <c r="P31" s="110"/>
      <c r="Q31" s="118"/>
      <c r="R31" s="4"/>
      <c r="S31" s="103"/>
      <c r="T31" s="2"/>
      <c r="U31" s="110"/>
      <c r="V31" s="118"/>
      <c r="W31" s="4"/>
      <c r="X31" s="11"/>
      <c r="Y31" s="2"/>
      <c r="Z31" s="4"/>
      <c r="AA31" s="4"/>
      <c r="AB31" s="4"/>
      <c r="AC31" s="4"/>
      <c r="AD31" s="11"/>
      <c r="AE31" s="2">
        <f>IF(SUMIF($F$19:$AD$19,AE$6,$F31:$AD31)=0,"",SUMIF($F$19:$AD$19,AE$6,$F31:$AD31))</f>
      </c>
      <c r="AF31" s="4">
        <f>IF(SUMIF($F$19:$AD$19,AF$6,$F31:$AD31)=0,"",SUMIF($F$19:$AD$19,AF$6,$F31:$AD31))</f>
      </c>
      <c r="AG31" s="4">
        <f>IF(SUMIF($F$19:$AD$19,AG$6,$F31:$AD31)=0,"",SUMIF($F$19:$AD$19,AG$6,$F31:$AD31))</f>
      </c>
      <c r="AH31" s="11">
        <f>IF(SUMIF($F$19:$AD$19,AH$6,$F31:$AD31)=0,"",SUMIF($F$19:$AD$19,AH$6,$F31:$AD31))</f>
      </c>
      <c r="AI31" s="2">
        <f>IF(SUMIF($F$66:$AH$66,"知技",$F31:$AD31)=0,"",SUMIF($F$66:$AH$66,"知技",$F31:$AD31))</f>
      </c>
      <c r="AJ31" s="149"/>
      <c r="AK31" s="149"/>
      <c r="AL31" s="4">
        <f>IF(SUMIF($F$66:$AH$66,"思判表",$F31:$AD31)=0,"",SUMIF($F$66:$AH$66,"思判表",$F31:$AD31))</f>
      </c>
      <c r="AM31" s="149"/>
      <c r="AN31" s="149"/>
      <c r="AO31" s="11"/>
      <c r="AP31" s="28">
        <f t="shared" si="0"/>
      </c>
      <c r="AQ31" s="30"/>
    </row>
    <row r="32" spans="1:43" s="57" customFormat="1" ht="18" customHeight="1">
      <c r="A32" s="29">
        <v>10</v>
      </c>
      <c r="B32" s="138"/>
      <c r="C32" s="139"/>
      <c r="D32" s="139"/>
      <c r="E32" s="139"/>
      <c r="F32" s="1"/>
      <c r="G32" s="111"/>
      <c r="H32" s="6"/>
      <c r="I32" s="52"/>
      <c r="J32" s="1"/>
      <c r="K32" s="111"/>
      <c r="L32" s="119"/>
      <c r="M32" s="6"/>
      <c r="N32" s="52"/>
      <c r="O32" s="1"/>
      <c r="P32" s="111"/>
      <c r="Q32" s="119"/>
      <c r="R32" s="6"/>
      <c r="S32" s="52"/>
      <c r="T32" s="1"/>
      <c r="U32" s="111"/>
      <c r="V32" s="119"/>
      <c r="W32" s="6"/>
      <c r="X32" s="13"/>
      <c r="Y32" s="1"/>
      <c r="Z32" s="6"/>
      <c r="AA32" s="6"/>
      <c r="AB32" s="6"/>
      <c r="AC32" s="6"/>
      <c r="AD32" s="13"/>
      <c r="AE32" s="1">
        <f>IF(SUMIF($F$19:$AD$19,AE$6,$F32:$AD32)=0,"",SUMIF($F$19:$AD$19,AE$6,$F32:$AD32))</f>
      </c>
      <c r="AF32" s="6">
        <f>IF(SUMIF($F$19:$AD$19,AF$6,$F32:$AD32)=0,"",SUMIF($F$19:$AD$19,AF$6,$F32:$AD32))</f>
      </c>
      <c r="AG32" s="6">
        <f>IF(SUMIF($F$19:$AD$19,AG$6,$F32:$AD32)=0,"",SUMIF($F$19:$AD$19,AG$6,$F32:$AD32))</f>
      </c>
      <c r="AH32" s="13">
        <f>IF(SUMIF($F$19:$AD$19,AH$6,$F32:$AD32)=0,"",SUMIF($F$19:$AD$19,AH$6,$F32:$AD32))</f>
      </c>
      <c r="AI32" s="1">
        <f>IF(SUMIF($F$66:$AH$66,"知技",$F32:$AD32)=0,"",SUMIF($F$66:$AH$66,"知技",$F32:$AD32))</f>
      </c>
      <c r="AJ32" s="154"/>
      <c r="AK32" s="154"/>
      <c r="AL32" s="6">
        <f>IF(SUMIF($F$66:$AH$66,"思判表",$F32:$AD32)=0,"",SUMIF($F$66:$AH$66,"思判表",$F32:$AD32))</f>
      </c>
      <c r="AM32" s="154"/>
      <c r="AN32" s="154"/>
      <c r="AO32" s="13"/>
      <c r="AP32" s="32">
        <f t="shared" si="0"/>
      </c>
      <c r="AQ32" s="31"/>
    </row>
    <row r="33" spans="1:43" s="57" customFormat="1" ht="18" customHeight="1">
      <c r="A33" s="26">
        <v>11</v>
      </c>
      <c r="B33" s="150"/>
      <c r="C33" s="151"/>
      <c r="D33" s="151"/>
      <c r="E33" s="152"/>
      <c r="F33" s="3"/>
      <c r="G33" s="109"/>
      <c r="H33" s="5"/>
      <c r="I33" s="102"/>
      <c r="J33" s="3"/>
      <c r="K33" s="109"/>
      <c r="L33" s="117"/>
      <c r="M33" s="5"/>
      <c r="N33" s="102"/>
      <c r="O33" s="3"/>
      <c r="P33" s="109"/>
      <c r="Q33" s="117"/>
      <c r="R33" s="5"/>
      <c r="S33" s="102"/>
      <c r="T33" s="3"/>
      <c r="U33" s="109"/>
      <c r="V33" s="117"/>
      <c r="W33" s="5"/>
      <c r="X33" s="12"/>
      <c r="Y33" s="3"/>
      <c r="Z33" s="5"/>
      <c r="AA33" s="5"/>
      <c r="AB33" s="5"/>
      <c r="AC33" s="5"/>
      <c r="AD33" s="12"/>
      <c r="AE33" s="3">
        <f>IF(SUMIF($F$19:$AD$19,AE$6,$F33:$AD33)=0,"",SUMIF($F$19:$AD$19,AE$6,$F33:$AD33))</f>
      </c>
      <c r="AF33" s="5">
        <f>IF(SUMIF($F$19:$AD$19,AF$6,$F33:$AD33)=0,"",SUMIF($F$19:$AD$19,AF$6,$F33:$AD33))</f>
      </c>
      <c r="AG33" s="5">
        <f>IF(SUMIF($F$19:$AD$19,AG$6,$F33:$AD33)=0,"",SUMIF($F$19:$AD$19,AG$6,$F33:$AD33))</f>
      </c>
      <c r="AH33" s="12">
        <f>IF(SUMIF($F$19:$AD$19,AH$6,$F33:$AD33)=0,"",SUMIF($F$19:$AD$19,AH$6,$F33:$AD33))</f>
      </c>
      <c r="AI33" s="3">
        <f>IF(SUMIF($F$66:$AH$66,"知技",$F33:$AD33)=0,"",SUMIF($F$66:$AH$66,"知技",$F33:$AD33))</f>
      </c>
      <c r="AJ33" s="153"/>
      <c r="AK33" s="153"/>
      <c r="AL33" s="5">
        <f>IF(SUMIF($F$66:$AH$66,"思判表",$F33:$AD33)=0,"",SUMIF($F$66:$AH$66,"思判表",$F33:$AD33))</f>
      </c>
      <c r="AM33" s="153"/>
      <c r="AN33" s="153"/>
      <c r="AO33" s="12"/>
      <c r="AP33" s="27">
        <f t="shared" si="0"/>
      </c>
      <c r="AQ33" s="25"/>
    </row>
    <row r="34" spans="1:43" s="57" customFormat="1" ht="18" customHeight="1">
      <c r="A34" s="24">
        <v>12</v>
      </c>
      <c r="B34" s="146"/>
      <c r="C34" s="147"/>
      <c r="D34" s="147"/>
      <c r="E34" s="148"/>
      <c r="F34" s="2"/>
      <c r="G34" s="110"/>
      <c r="H34" s="4"/>
      <c r="I34" s="103"/>
      <c r="J34" s="2"/>
      <c r="K34" s="110"/>
      <c r="L34" s="118"/>
      <c r="M34" s="4"/>
      <c r="N34" s="103"/>
      <c r="O34" s="2"/>
      <c r="P34" s="110"/>
      <c r="Q34" s="118"/>
      <c r="R34" s="4"/>
      <c r="S34" s="103"/>
      <c r="T34" s="2"/>
      <c r="U34" s="110"/>
      <c r="V34" s="118"/>
      <c r="W34" s="4"/>
      <c r="X34" s="11"/>
      <c r="Y34" s="2"/>
      <c r="Z34" s="4"/>
      <c r="AA34" s="4"/>
      <c r="AB34" s="4"/>
      <c r="AC34" s="4"/>
      <c r="AD34" s="11"/>
      <c r="AE34" s="2">
        <f>IF(SUMIF($F$19:$AD$19,AE$6,$F34:$AD34)=0,"",SUMIF($F$19:$AD$19,AE$6,$F34:$AD34))</f>
      </c>
      <c r="AF34" s="4">
        <f>IF(SUMIF($F$19:$AD$19,AF$6,$F34:$AD34)=0,"",SUMIF($F$19:$AD$19,AF$6,$F34:$AD34))</f>
      </c>
      <c r="AG34" s="4">
        <f>IF(SUMIF($F$19:$AD$19,AG$6,$F34:$AD34)=0,"",SUMIF($F$19:$AD$19,AG$6,$F34:$AD34))</f>
      </c>
      <c r="AH34" s="11">
        <f>IF(SUMIF($F$19:$AD$19,AH$6,$F34:$AD34)=0,"",SUMIF($F$19:$AD$19,AH$6,$F34:$AD34))</f>
      </c>
      <c r="AI34" s="2">
        <f>IF(SUMIF($F$66:$AH$66,"知技",$F34:$AD34)=0,"",SUMIF($F$66:$AH$66,"知技",$F34:$AD34))</f>
      </c>
      <c r="AJ34" s="149"/>
      <c r="AK34" s="149"/>
      <c r="AL34" s="4">
        <f>IF(SUMIF($F$66:$AH$66,"思判表",$F34:$AD34)=0,"",SUMIF($F$66:$AH$66,"思判表",$F34:$AD34))</f>
      </c>
      <c r="AM34" s="149"/>
      <c r="AN34" s="149"/>
      <c r="AO34" s="11"/>
      <c r="AP34" s="28">
        <f t="shared" si="0"/>
      </c>
      <c r="AQ34" s="30"/>
    </row>
    <row r="35" spans="1:43" s="57" customFormat="1" ht="18" customHeight="1">
      <c r="A35" s="24">
        <v>13</v>
      </c>
      <c r="B35" s="146"/>
      <c r="C35" s="147"/>
      <c r="D35" s="147"/>
      <c r="E35" s="148"/>
      <c r="F35" s="2"/>
      <c r="G35" s="110"/>
      <c r="H35" s="4"/>
      <c r="I35" s="103"/>
      <c r="J35" s="2"/>
      <c r="K35" s="110"/>
      <c r="L35" s="118"/>
      <c r="M35" s="4"/>
      <c r="N35" s="103"/>
      <c r="O35" s="2"/>
      <c r="P35" s="110"/>
      <c r="Q35" s="118"/>
      <c r="R35" s="4"/>
      <c r="S35" s="103"/>
      <c r="T35" s="2"/>
      <c r="U35" s="110"/>
      <c r="V35" s="118"/>
      <c r="W35" s="4"/>
      <c r="X35" s="11"/>
      <c r="Y35" s="2"/>
      <c r="Z35" s="4"/>
      <c r="AA35" s="4"/>
      <c r="AB35" s="4"/>
      <c r="AC35" s="4"/>
      <c r="AD35" s="11"/>
      <c r="AE35" s="2">
        <f>IF(SUMIF($F$19:$AD$19,AE$6,$F35:$AD35)=0,"",SUMIF($F$19:$AD$19,AE$6,$F35:$AD35))</f>
      </c>
      <c r="AF35" s="4">
        <f>IF(SUMIF($F$19:$AD$19,AF$6,$F35:$AD35)=0,"",SUMIF($F$19:$AD$19,AF$6,$F35:$AD35))</f>
      </c>
      <c r="AG35" s="4">
        <f>IF(SUMIF($F$19:$AD$19,AG$6,$F35:$AD35)=0,"",SUMIF($F$19:$AD$19,AG$6,$F35:$AD35))</f>
      </c>
      <c r="AH35" s="11">
        <f>IF(SUMIF($F$19:$AD$19,AH$6,$F35:$AD35)=0,"",SUMIF($F$19:$AD$19,AH$6,$F35:$AD35))</f>
      </c>
      <c r="AI35" s="2">
        <f>IF(SUMIF($F$66:$AH$66,"知技",$F35:$AD35)=0,"",SUMIF($F$66:$AH$66,"知技",$F35:$AD35))</f>
      </c>
      <c r="AJ35" s="149"/>
      <c r="AK35" s="149"/>
      <c r="AL35" s="4">
        <f>IF(SUMIF($F$66:$AH$66,"思判表",$F35:$AD35)=0,"",SUMIF($F$66:$AH$66,"思判表",$F35:$AD35))</f>
      </c>
      <c r="AM35" s="149"/>
      <c r="AN35" s="149"/>
      <c r="AO35" s="11"/>
      <c r="AP35" s="28">
        <f t="shared" si="0"/>
      </c>
      <c r="AQ35" s="30"/>
    </row>
    <row r="36" spans="1:43" s="57" customFormat="1" ht="18" customHeight="1">
      <c r="A36" s="24">
        <v>14</v>
      </c>
      <c r="B36" s="146"/>
      <c r="C36" s="147"/>
      <c r="D36" s="147"/>
      <c r="E36" s="147"/>
      <c r="F36" s="2"/>
      <c r="G36" s="110"/>
      <c r="H36" s="4"/>
      <c r="I36" s="103"/>
      <c r="J36" s="2"/>
      <c r="K36" s="110"/>
      <c r="L36" s="118"/>
      <c r="M36" s="4"/>
      <c r="N36" s="103"/>
      <c r="O36" s="2"/>
      <c r="P36" s="110"/>
      <c r="Q36" s="118"/>
      <c r="R36" s="4"/>
      <c r="S36" s="103"/>
      <c r="T36" s="2"/>
      <c r="U36" s="110"/>
      <c r="V36" s="118"/>
      <c r="W36" s="4"/>
      <c r="X36" s="11"/>
      <c r="Y36" s="2"/>
      <c r="Z36" s="4"/>
      <c r="AA36" s="4"/>
      <c r="AB36" s="4"/>
      <c r="AC36" s="4"/>
      <c r="AD36" s="11"/>
      <c r="AE36" s="2">
        <f>IF(SUMIF($F$19:$AD$19,AE$6,$F36:$AD36)=0,"",SUMIF($F$19:$AD$19,AE$6,$F36:$AD36))</f>
      </c>
      <c r="AF36" s="4">
        <f>IF(SUMIF($F$19:$AD$19,AF$6,$F36:$AD36)=0,"",SUMIF($F$19:$AD$19,AF$6,$F36:$AD36))</f>
      </c>
      <c r="AG36" s="4">
        <f>IF(SUMIF($F$19:$AD$19,AG$6,$F36:$AD36)=0,"",SUMIF($F$19:$AD$19,AG$6,$F36:$AD36))</f>
      </c>
      <c r="AH36" s="11">
        <f>IF(SUMIF($F$19:$AD$19,AH$6,$F36:$AD36)=0,"",SUMIF($F$19:$AD$19,AH$6,$F36:$AD36))</f>
      </c>
      <c r="AI36" s="2">
        <f>IF(SUMIF($F$66:$AH$66,"知技",$F36:$AD36)=0,"",SUMIF($F$66:$AH$66,"知技",$F36:$AD36))</f>
      </c>
      <c r="AJ36" s="149"/>
      <c r="AK36" s="149"/>
      <c r="AL36" s="4">
        <f>IF(SUMIF($F$66:$AH$66,"思判表",$F36:$AD36)=0,"",SUMIF($F$66:$AH$66,"思判表",$F36:$AD36))</f>
      </c>
      <c r="AM36" s="149"/>
      <c r="AN36" s="149"/>
      <c r="AO36" s="11"/>
      <c r="AP36" s="28">
        <f t="shared" si="0"/>
      </c>
      <c r="AQ36" s="30"/>
    </row>
    <row r="37" spans="1:43" s="57" customFormat="1" ht="18" customHeight="1">
      <c r="A37" s="29">
        <v>15</v>
      </c>
      <c r="B37" s="138"/>
      <c r="C37" s="139"/>
      <c r="D37" s="139"/>
      <c r="E37" s="139"/>
      <c r="F37" s="1"/>
      <c r="G37" s="111"/>
      <c r="H37" s="6"/>
      <c r="I37" s="52"/>
      <c r="J37" s="1"/>
      <c r="K37" s="111"/>
      <c r="L37" s="119"/>
      <c r="M37" s="6"/>
      <c r="N37" s="52"/>
      <c r="O37" s="1"/>
      <c r="P37" s="111"/>
      <c r="Q37" s="119"/>
      <c r="R37" s="6"/>
      <c r="S37" s="52"/>
      <c r="T37" s="1"/>
      <c r="U37" s="111"/>
      <c r="V37" s="119"/>
      <c r="W37" s="6"/>
      <c r="X37" s="13"/>
      <c r="Y37" s="1"/>
      <c r="Z37" s="6"/>
      <c r="AA37" s="6"/>
      <c r="AB37" s="6"/>
      <c r="AC37" s="6"/>
      <c r="AD37" s="13"/>
      <c r="AE37" s="1">
        <f>IF(SUMIF($F$19:$AD$19,AE$6,$F37:$AD37)=0,"",SUMIF($F$19:$AD$19,AE$6,$F37:$AD37))</f>
      </c>
      <c r="AF37" s="6">
        <f>IF(SUMIF($F$19:$AD$19,AF$6,$F37:$AD37)=0,"",SUMIF($F$19:$AD$19,AF$6,$F37:$AD37))</f>
      </c>
      <c r="AG37" s="6">
        <f>IF(SUMIF($F$19:$AD$19,AG$6,$F37:$AD37)=0,"",SUMIF($F$19:$AD$19,AG$6,$F37:$AD37))</f>
      </c>
      <c r="AH37" s="13">
        <f>IF(SUMIF($F$19:$AD$19,AH$6,$F37:$AD37)=0,"",SUMIF($F$19:$AD$19,AH$6,$F37:$AD37))</f>
      </c>
      <c r="AI37" s="1">
        <f>IF(SUMIF($F$66:$AH$66,"知技",$F37:$AD37)=0,"",SUMIF($F$66:$AH$66,"知技",$F37:$AD37))</f>
      </c>
      <c r="AJ37" s="154"/>
      <c r="AK37" s="154"/>
      <c r="AL37" s="6">
        <f>IF(SUMIF($F$66:$AH$66,"思判表",$F37:$AD37)=0,"",SUMIF($F$66:$AH$66,"思判表",$F37:$AD37))</f>
      </c>
      <c r="AM37" s="154"/>
      <c r="AN37" s="154"/>
      <c r="AO37" s="13"/>
      <c r="AP37" s="32">
        <f t="shared" si="0"/>
      </c>
      <c r="AQ37" s="31"/>
    </row>
    <row r="38" spans="1:43" s="57" customFormat="1" ht="18" customHeight="1">
      <c r="A38" s="26">
        <v>16</v>
      </c>
      <c r="B38" s="150"/>
      <c r="C38" s="151"/>
      <c r="D38" s="151"/>
      <c r="E38" s="152"/>
      <c r="F38" s="3"/>
      <c r="G38" s="109"/>
      <c r="H38" s="5"/>
      <c r="I38" s="102"/>
      <c r="J38" s="3"/>
      <c r="K38" s="109"/>
      <c r="L38" s="117"/>
      <c r="M38" s="5"/>
      <c r="N38" s="102"/>
      <c r="O38" s="3"/>
      <c r="P38" s="109"/>
      <c r="Q38" s="117"/>
      <c r="R38" s="5"/>
      <c r="S38" s="102"/>
      <c r="T38" s="3"/>
      <c r="U38" s="109"/>
      <c r="V38" s="117"/>
      <c r="W38" s="5"/>
      <c r="X38" s="12"/>
      <c r="Y38" s="3"/>
      <c r="Z38" s="5"/>
      <c r="AA38" s="5"/>
      <c r="AB38" s="5"/>
      <c r="AC38" s="5"/>
      <c r="AD38" s="12"/>
      <c r="AE38" s="3">
        <f>IF(SUMIF($F$19:$AD$19,AE$6,$F38:$AD38)=0,"",SUMIF($F$19:$AD$19,AE$6,$F38:$AD38))</f>
      </c>
      <c r="AF38" s="5">
        <f>IF(SUMIF($F$19:$AD$19,AF$6,$F38:$AD38)=0,"",SUMIF($F$19:$AD$19,AF$6,$F38:$AD38))</f>
      </c>
      <c r="AG38" s="5">
        <f>IF(SUMIF($F$19:$AD$19,AG$6,$F38:$AD38)=0,"",SUMIF($F$19:$AD$19,AG$6,$F38:$AD38))</f>
      </c>
      <c r="AH38" s="12">
        <f>IF(SUMIF($F$19:$AD$19,AH$6,$F38:$AD38)=0,"",SUMIF($F$19:$AD$19,AH$6,$F38:$AD38))</f>
      </c>
      <c r="AI38" s="3">
        <f>IF(SUMIF($F$66:$AH$66,"知技",$F38:$AD38)=0,"",SUMIF($F$66:$AH$66,"知技",$F38:$AD38))</f>
      </c>
      <c r="AJ38" s="153"/>
      <c r="AK38" s="153"/>
      <c r="AL38" s="5">
        <f>IF(SUMIF($F$66:$AH$66,"思判表",$F38:$AD38)=0,"",SUMIF($F$66:$AH$66,"思判表",$F38:$AD38))</f>
      </c>
      <c r="AM38" s="153"/>
      <c r="AN38" s="153"/>
      <c r="AO38" s="12"/>
      <c r="AP38" s="27">
        <f t="shared" si="0"/>
      </c>
      <c r="AQ38" s="25"/>
    </row>
    <row r="39" spans="1:43" s="57" customFormat="1" ht="18" customHeight="1">
      <c r="A39" s="24">
        <v>17</v>
      </c>
      <c r="B39" s="146"/>
      <c r="C39" s="147"/>
      <c r="D39" s="147"/>
      <c r="E39" s="148"/>
      <c r="F39" s="2"/>
      <c r="G39" s="110"/>
      <c r="H39" s="4"/>
      <c r="I39" s="103"/>
      <c r="J39" s="2"/>
      <c r="K39" s="110"/>
      <c r="L39" s="118"/>
      <c r="M39" s="4"/>
      <c r="N39" s="103"/>
      <c r="O39" s="2"/>
      <c r="P39" s="110"/>
      <c r="Q39" s="118"/>
      <c r="R39" s="4"/>
      <c r="S39" s="103"/>
      <c r="T39" s="2"/>
      <c r="U39" s="110"/>
      <c r="V39" s="118"/>
      <c r="W39" s="4"/>
      <c r="X39" s="11"/>
      <c r="Y39" s="2"/>
      <c r="Z39" s="4"/>
      <c r="AA39" s="4"/>
      <c r="AB39" s="4"/>
      <c r="AC39" s="4"/>
      <c r="AD39" s="11"/>
      <c r="AE39" s="2">
        <f>IF(SUMIF($F$19:$AD$19,AE$6,$F39:$AD39)=0,"",SUMIF($F$19:$AD$19,AE$6,$F39:$AD39))</f>
      </c>
      <c r="AF39" s="4">
        <f>IF(SUMIF($F$19:$AD$19,AF$6,$F39:$AD39)=0,"",SUMIF($F$19:$AD$19,AF$6,$F39:$AD39))</f>
      </c>
      <c r="AG39" s="4">
        <f>IF(SUMIF($F$19:$AD$19,AG$6,$F39:$AD39)=0,"",SUMIF($F$19:$AD$19,AG$6,$F39:$AD39))</f>
      </c>
      <c r="AH39" s="11">
        <f>IF(SUMIF($F$19:$AD$19,AH$6,$F39:$AD39)=0,"",SUMIF($F$19:$AD$19,AH$6,$F39:$AD39))</f>
      </c>
      <c r="AI39" s="2">
        <f>IF(SUMIF($F$66:$AH$66,"知技",$F39:$AD39)=0,"",SUMIF($F$66:$AH$66,"知技",$F39:$AD39))</f>
      </c>
      <c r="AJ39" s="149"/>
      <c r="AK39" s="149"/>
      <c r="AL39" s="4">
        <f>IF(SUMIF($F$66:$AH$66,"思判表",$F39:$AD39)=0,"",SUMIF($F$66:$AH$66,"思判表",$F39:$AD39))</f>
      </c>
      <c r="AM39" s="149"/>
      <c r="AN39" s="149"/>
      <c r="AO39" s="11"/>
      <c r="AP39" s="28">
        <f t="shared" si="0"/>
      </c>
      <c r="AQ39" s="30"/>
    </row>
    <row r="40" spans="1:43" s="57" customFormat="1" ht="18" customHeight="1">
      <c r="A40" s="24">
        <v>18</v>
      </c>
      <c r="B40" s="146"/>
      <c r="C40" s="147"/>
      <c r="D40" s="147"/>
      <c r="E40" s="148"/>
      <c r="F40" s="2"/>
      <c r="G40" s="110"/>
      <c r="H40" s="4"/>
      <c r="I40" s="103"/>
      <c r="J40" s="2"/>
      <c r="K40" s="110"/>
      <c r="L40" s="118"/>
      <c r="M40" s="4"/>
      <c r="N40" s="103"/>
      <c r="O40" s="2"/>
      <c r="P40" s="110"/>
      <c r="Q40" s="118"/>
      <c r="R40" s="4"/>
      <c r="S40" s="103"/>
      <c r="T40" s="2"/>
      <c r="U40" s="110"/>
      <c r="V40" s="118"/>
      <c r="W40" s="4"/>
      <c r="X40" s="11"/>
      <c r="Y40" s="2"/>
      <c r="Z40" s="4"/>
      <c r="AA40" s="4"/>
      <c r="AB40" s="4"/>
      <c r="AC40" s="4"/>
      <c r="AD40" s="11"/>
      <c r="AE40" s="2">
        <f>IF(SUMIF($F$19:$AD$19,AE$6,$F40:$AD40)=0,"",SUMIF($F$19:$AD$19,AE$6,$F40:$AD40))</f>
      </c>
      <c r="AF40" s="4">
        <f>IF(SUMIF($F$19:$AD$19,AF$6,$F40:$AD40)=0,"",SUMIF($F$19:$AD$19,AF$6,$F40:$AD40))</f>
      </c>
      <c r="AG40" s="4">
        <f>IF(SUMIF($F$19:$AD$19,AG$6,$F40:$AD40)=0,"",SUMIF($F$19:$AD$19,AG$6,$F40:$AD40))</f>
      </c>
      <c r="AH40" s="11">
        <f>IF(SUMIF($F$19:$AD$19,AH$6,$F40:$AD40)=0,"",SUMIF($F$19:$AD$19,AH$6,$F40:$AD40))</f>
      </c>
      <c r="AI40" s="2">
        <f>IF(SUMIF($F$66:$AH$66,"知技",$F40:$AD40)=0,"",SUMIF($F$66:$AH$66,"知技",$F40:$AD40))</f>
      </c>
      <c r="AJ40" s="149"/>
      <c r="AK40" s="149"/>
      <c r="AL40" s="4">
        <f>IF(SUMIF($F$66:$AH$66,"思判表",$F40:$AD40)=0,"",SUMIF($F$66:$AH$66,"思判表",$F40:$AD40))</f>
      </c>
      <c r="AM40" s="149"/>
      <c r="AN40" s="149"/>
      <c r="AO40" s="11"/>
      <c r="AP40" s="28">
        <f t="shared" si="0"/>
      </c>
      <c r="AQ40" s="30"/>
    </row>
    <row r="41" spans="1:43" s="57" customFormat="1" ht="18" customHeight="1">
      <c r="A41" s="24">
        <v>19</v>
      </c>
      <c r="B41" s="146"/>
      <c r="C41" s="147"/>
      <c r="D41" s="147"/>
      <c r="E41" s="147"/>
      <c r="F41" s="2"/>
      <c r="G41" s="110"/>
      <c r="H41" s="4"/>
      <c r="I41" s="103"/>
      <c r="J41" s="2"/>
      <c r="K41" s="110"/>
      <c r="L41" s="118"/>
      <c r="M41" s="4"/>
      <c r="N41" s="103"/>
      <c r="O41" s="2"/>
      <c r="P41" s="110"/>
      <c r="Q41" s="118"/>
      <c r="R41" s="4"/>
      <c r="S41" s="103"/>
      <c r="T41" s="2"/>
      <c r="U41" s="110"/>
      <c r="V41" s="118"/>
      <c r="W41" s="4"/>
      <c r="X41" s="11"/>
      <c r="Y41" s="2"/>
      <c r="Z41" s="4"/>
      <c r="AA41" s="4"/>
      <c r="AB41" s="4"/>
      <c r="AC41" s="4"/>
      <c r="AD41" s="11"/>
      <c r="AE41" s="2">
        <f>IF(SUMIF($F$19:$AD$19,AE$6,$F41:$AD41)=0,"",SUMIF($F$19:$AD$19,AE$6,$F41:$AD41))</f>
      </c>
      <c r="AF41" s="4">
        <f>IF(SUMIF($F$19:$AD$19,AF$6,$F41:$AD41)=0,"",SUMIF($F$19:$AD$19,AF$6,$F41:$AD41))</f>
      </c>
      <c r="AG41" s="4">
        <f>IF(SUMIF($F$19:$AD$19,AG$6,$F41:$AD41)=0,"",SUMIF($F$19:$AD$19,AG$6,$F41:$AD41))</f>
      </c>
      <c r="AH41" s="11">
        <f>IF(SUMIF($F$19:$AD$19,AH$6,$F41:$AD41)=0,"",SUMIF($F$19:$AD$19,AH$6,$F41:$AD41))</f>
      </c>
      <c r="AI41" s="2">
        <f>IF(SUMIF($F$66:$AH$66,"知技",$F41:$AD41)=0,"",SUMIF($F$66:$AH$66,"知技",$F41:$AD41))</f>
      </c>
      <c r="AJ41" s="149"/>
      <c r="AK41" s="149"/>
      <c r="AL41" s="4">
        <f>IF(SUMIF($F$66:$AH$66,"思判表",$F41:$AD41)=0,"",SUMIF($F$66:$AH$66,"思判表",$F41:$AD41))</f>
      </c>
      <c r="AM41" s="149"/>
      <c r="AN41" s="149"/>
      <c r="AO41" s="11"/>
      <c r="AP41" s="28">
        <f t="shared" si="0"/>
      </c>
      <c r="AQ41" s="30"/>
    </row>
    <row r="42" spans="1:43" s="57" customFormat="1" ht="18" customHeight="1">
      <c r="A42" s="29">
        <v>20</v>
      </c>
      <c r="B42" s="138"/>
      <c r="C42" s="139"/>
      <c r="D42" s="139"/>
      <c r="E42" s="139"/>
      <c r="F42" s="1"/>
      <c r="G42" s="111"/>
      <c r="H42" s="6"/>
      <c r="I42" s="52"/>
      <c r="J42" s="1"/>
      <c r="K42" s="111"/>
      <c r="L42" s="119"/>
      <c r="M42" s="6"/>
      <c r="N42" s="52"/>
      <c r="O42" s="1"/>
      <c r="P42" s="111"/>
      <c r="Q42" s="119"/>
      <c r="R42" s="6"/>
      <c r="S42" s="52"/>
      <c r="T42" s="1"/>
      <c r="U42" s="111"/>
      <c r="V42" s="119"/>
      <c r="W42" s="6"/>
      <c r="X42" s="13"/>
      <c r="Y42" s="1"/>
      <c r="Z42" s="6"/>
      <c r="AA42" s="6"/>
      <c r="AB42" s="6"/>
      <c r="AC42" s="6"/>
      <c r="AD42" s="13"/>
      <c r="AE42" s="1">
        <f>IF(SUMIF($F$19:$AD$19,AE$6,$F42:$AD42)=0,"",SUMIF($F$19:$AD$19,AE$6,$F42:$AD42))</f>
      </c>
      <c r="AF42" s="6">
        <f>IF(SUMIF($F$19:$AD$19,AF$6,$F42:$AD42)=0,"",SUMIF($F$19:$AD$19,AF$6,$F42:$AD42))</f>
      </c>
      <c r="AG42" s="6">
        <f>IF(SUMIF($F$19:$AD$19,AG$6,$F42:$AD42)=0,"",SUMIF($F$19:$AD$19,AG$6,$F42:$AD42))</f>
      </c>
      <c r="AH42" s="13">
        <f>IF(SUMIF($F$19:$AD$19,AH$6,$F42:$AD42)=0,"",SUMIF($F$19:$AD$19,AH$6,$F42:$AD42))</f>
      </c>
      <c r="AI42" s="1">
        <f>IF(SUMIF($F$66:$AH$66,"知技",$F42:$AD42)=0,"",SUMIF($F$66:$AH$66,"知技",$F42:$AD42))</f>
      </c>
      <c r="AJ42" s="154"/>
      <c r="AK42" s="154"/>
      <c r="AL42" s="6">
        <f>IF(SUMIF($F$66:$AH$66,"思判表",$F42:$AD42)=0,"",SUMIF($F$66:$AH$66,"思判表",$F42:$AD42))</f>
      </c>
      <c r="AM42" s="154"/>
      <c r="AN42" s="154"/>
      <c r="AO42" s="13"/>
      <c r="AP42" s="32">
        <f t="shared" si="0"/>
      </c>
      <c r="AQ42" s="31"/>
    </row>
    <row r="43" spans="1:43" s="57" customFormat="1" ht="18" customHeight="1">
      <c r="A43" s="26">
        <v>21</v>
      </c>
      <c r="B43" s="150"/>
      <c r="C43" s="151"/>
      <c r="D43" s="151"/>
      <c r="E43" s="152"/>
      <c r="F43" s="3"/>
      <c r="G43" s="109"/>
      <c r="H43" s="5"/>
      <c r="I43" s="102"/>
      <c r="J43" s="3"/>
      <c r="K43" s="109"/>
      <c r="L43" s="117"/>
      <c r="M43" s="5"/>
      <c r="N43" s="102"/>
      <c r="O43" s="3"/>
      <c r="P43" s="109"/>
      <c r="Q43" s="117"/>
      <c r="R43" s="5"/>
      <c r="S43" s="102"/>
      <c r="T43" s="3"/>
      <c r="U43" s="109"/>
      <c r="V43" s="117"/>
      <c r="W43" s="5"/>
      <c r="X43" s="12"/>
      <c r="Y43" s="3"/>
      <c r="Z43" s="5"/>
      <c r="AA43" s="5"/>
      <c r="AB43" s="5"/>
      <c r="AC43" s="5"/>
      <c r="AD43" s="12"/>
      <c r="AE43" s="3">
        <f>IF(SUMIF($F$19:$AD$19,AE$6,$F43:$AD43)=0,"",SUMIF($F$19:$AD$19,AE$6,$F43:$AD43))</f>
      </c>
      <c r="AF43" s="5">
        <f>IF(SUMIF($F$19:$AD$19,AF$6,$F43:$AD43)=0,"",SUMIF($F$19:$AD$19,AF$6,$F43:$AD43))</f>
      </c>
      <c r="AG43" s="5">
        <f>IF(SUMIF($F$19:$AD$19,AG$6,$F43:$AD43)=0,"",SUMIF($F$19:$AD$19,AG$6,$F43:$AD43))</f>
      </c>
      <c r="AH43" s="12">
        <f>IF(SUMIF($F$19:$AD$19,AH$6,$F43:$AD43)=0,"",SUMIF($F$19:$AD$19,AH$6,$F43:$AD43))</f>
      </c>
      <c r="AI43" s="3">
        <f>IF(SUMIF($F$66:$AH$66,"知技",$F43:$AD43)=0,"",SUMIF($F$66:$AH$66,"知技",$F43:$AD43))</f>
      </c>
      <c r="AJ43" s="153"/>
      <c r="AK43" s="153"/>
      <c r="AL43" s="5">
        <f>IF(SUMIF($F$66:$AH$66,"思判表",$F43:$AD43)=0,"",SUMIF($F$66:$AH$66,"思判表",$F43:$AD43))</f>
      </c>
      <c r="AM43" s="153"/>
      <c r="AN43" s="153"/>
      <c r="AO43" s="12"/>
      <c r="AP43" s="27">
        <f t="shared" si="0"/>
      </c>
      <c r="AQ43" s="25"/>
    </row>
    <row r="44" spans="1:43" s="57" customFormat="1" ht="18" customHeight="1">
      <c r="A44" s="24">
        <v>22</v>
      </c>
      <c r="B44" s="146"/>
      <c r="C44" s="147"/>
      <c r="D44" s="147"/>
      <c r="E44" s="148"/>
      <c r="F44" s="2"/>
      <c r="G44" s="110"/>
      <c r="H44" s="4"/>
      <c r="I44" s="103"/>
      <c r="J44" s="2"/>
      <c r="K44" s="110"/>
      <c r="L44" s="118"/>
      <c r="M44" s="4"/>
      <c r="N44" s="103"/>
      <c r="O44" s="2"/>
      <c r="P44" s="110"/>
      <c r="Q44" s="118"/>
      <c r="R44" s="4"/>
      <c r="S44" s="103"/>
      <c r="T44" s="2"/>
      <c r="U44" s="110"/>
      <c r="V44" s="118"/>
      <c r="W44" s="4"/>
      <c r="X44" s="11"/>
      <c r="Y44" s="2"/>
      <c r="Z44" s="4"/>
      <c r="AA44" s="4"/>
      <c r="AB44" s="4"/>
      <c r="AC44" s="4"/>
      <c r="AD44" s="11"/>
      <c r="AE44" s="2">
        <f>IF(SUMIF($F$19:$AD$19,AE$6,$F44:$AD44)=0,"",SUMIF($F$19:$AD$19,AE$6,$F44:$AD44))</f>
      </c>
      <c r="AF44" s="4">
        <f>IF(SUMIF($F$19:$AD$19,AF$6,$F44:$AD44)=0,"",SUMIF($F$19:$AD$19,AF$6,$F44:$AD44))</f>
      </c>
      <c r="AG44" s="4">
        <f>IF(SUMIF($F$19:$AD$19,AG$6,$F44:$AD44)=0,"",SUMIF($F$19:$AD$19,AG$6,$F44:$AD44))</f>
      </c>
      <c r="AH44" s="11">
        <f>IF(SUMIF($F$19:$AD$19,AH$6,$F44:$AD44)=0,"",SUMIF($F$19:$AD$19,AH$6,$F44:$AD44))</f>
      </c>
      <c r="AI44" s="2">
        <f>IF(SUMIF($F$66:$AH$66,"知技",$F44:$AD44)=0,"",SUMIF($F$66:$AH$66,"知技",$F44:$AD44))</f>
      </c>
      <c r="AJ44" s="149"/>
      <c r="AK44" s="149"/>
      <c r="AL44" s="4">
        <f>IF(SUMIF($F$66:$AH$66,"思判表",$F44:$AD44)=0,"",SUMIF($F$66:$AH$66,"思判表",$F44:$AD44))</f>
      </c>
      <c r="AM44" s="149"/>
      <c r="AN44" s="149"/>
      <c r="AO44" s="11"/>
      <c r="AP44" s="28">
        <f t="shared" si="0"/>
      </c>
      <c r="AQ44" s="30"/>
    </row>
    <row r="45" spans="1:43" s="57" customFormat="1" ht="18" customHeight="1">
      <c r="A45" s="24">
        <v>23</v>
      </c>
      <c r="B45" s="146"/>
      <c r="C45" s="147"/>
      <c r="D45" s="147"/>
      <c r="E45" s="148"/>
      <c r="F45" s="2"/>
      <c r="G45" s="110"/>
      <c r="H45" s="4"/>
      <c r="I45" s="103"/>
      <c r="J45" s="2"/>
      <c r="K45" s="110"/>
      <c r="L45" s="118"/>
      <c r="M45" s="4"/>
      <c r="N45" s="103"/>
      <c r="O45" s="2"/>
      <c r="P45" s="110"/>
      <c r="Q45" s="118"/>
      <c r="R45" s="4"/>
      <c r="S45" s="103"/>
      <c r="T45" s="2"/>
      <c r="U45" s="110"/>
      <c r="V45" s="118"/>
      <c r="W45" s="4"/>
      <c r="X45" s="11"/>
      <c r="Y45" s="2"/>
      <c r="Z45" s="4"/>
      <c r="AA45" s="4"/>
      <c r="AB45" s="4"/>
      <c r="AC45" s="4"/>
      <c r="AD45" s="11"/>
      <c r="AE45" s="2">
        <f>IF(SUMIF($F$19:$AD$19,AE$6,$F45:$AD45)=0,"",SUMIF($F$19:$AD$19,AE$6,$F45:$AD45))</f>
      </c>
      <c r="AF45" s="4">
        <f>IF(SUMIF($F$19:$AD$19,AF$6,$F45:$AD45)=0,"",SUMIF($F$19:$AD$19,AF$6,$F45:$AD45))</f>
      </c>
      <c r="AG45" s="4">
        <f>IF(SUMIF($F$19:$AD$19,AG$6,$F45:$AD45)=0,"",SUMIF($F$19:$AD$19,AG$6,$F45:$AD45))</f>
      </c>
      <c r="AH45" s="11">
        <f>IF(SUMIF($F$19:$AD$19,AH$6,$F45:$AD45)=0,"",SUMIF($F$19:$AD$19,AH$6,$F45:$AD45))</f>
      </c>
      <c r="AI45" s="2">
        <f>IF(SUMIF($F$66:$AH$66,"知技",$F45:$AD45)=0,"",SUMIF($F$66:$AH$66,"知技",$F45:$AD45))</f>
      </c>
      <c r="AJ45" s="149"/>
      <c r="AK45" s="149"/>
      <c r="AL45" s="4">
        <f>IF(SUMIF($F$66:$AH$66,"思判表",$F45:$AD45)=0,"",SUMIF($F$66:$AH$66,"思判表",$F45:$AD45))</f>
      </c>
      <c r="AM45" s="149"/>
      <c r="AN45" s="149"/>
      <c r="AO45" s="11"/>
      <c r="AP45" s="28">
        <f t="shared" si="0"/>
      </c>
      <c r="AQ45" s="30"/>
    </row>
    <row r="46" spans="1:43" s="57" customFormat="1" ht="18" customHeight="1">
      <c r="A46" s="24">
        <v>24</v>
      </c>
      <c r="B46" s="146"/>
      <c r="C46" s="147"/>
      <c r="D46" s="147"/>
      <c r="E46" s="147"/>
      <c r="F46" s="2"/>
      <c r="G46" s="110"/>
      <c r="H46" s="4"/>
      <c r="I46" s="103"/>
      <c r="J46" s="2"/>
      <c r="K46" s="110"/>
      <c r="L46" s="118"/>
      <c r="M46" s="4"/>
      <c r="N46" s="103"/>
      <c r="O46" s="2"/>
      <c r="P46" s="110"/>
      <c r="Q46" s="118"/>
      <c r="R46" s="4"/>
      <c r="S46" s="103"/>
      <c r="T46" s="2"/>
      <c r="U46" s="110"/>
      <c r="V46" s="118"/>
      <c r="W46" s="4"/>
      <c r="X46" s="11"/>
      <c r="Y46" s="2"/>
      <c r="Z46" s="4"/>
      <c r="AA46" s="4"/>
      <c r="AB46" s="4"/>
      <c r="AC46" s="4"/>
      <c r="AD46" s="11"/>
      <c r="AE46" s="2">
        <f>IF(SUMIF($F$19:$AD$19,AE$6,$F46:$AD46)=0,"",SUMIF($F$19:$AD$19,AE$6,$F46:$AD46))</f>
      </c>
      <c r="AF46" s="4">
        <f>IF(SUMIF($F$19:$AD$19,AF$6,$F46:$AD46)=0,"",SUMIF($F$19:$AD$19,AF$6,$F46:$AD46))</f>
      </c>
      <c r="AG46" s="4">
        <f>IF(SUMIF($F$19:$AD$19,AG$6,$F46:$AD46)=0,"",SUMIF($F$19:$AD$19,AG$6,$F46:$AD46))</f>
      </c>
      <c r="AH46" s="11">
        <f>IF(SUMIF($F$19:$AD$19,AH$6,$F46:$AD46)=0,"",SUMIF($F$19:$AD$19,AH$6,$F46:$AD46))</f>
      </c>
      <c r="AI46" s="2">
        <f>IF(SUMIF($F$66:$AH$66,"知技",$F46:$AD46)=0,"",SUMIF($F$66:$AH$66,"知技",$F46:$AD46))</f>
      </c>
      <c r="AJ46" s="149"/>
      <c r="AK46" s="149"/>
      <c r="AL46" s="4">
        <f>IF(SUMIF($F$66:$AH$66,"思判表",$F46:$AD46)=0,"",SUMIF($F$66:$AH$66,"思判表",$F46:$AD46))</f>
      </c>
      <c r="AM46" s="149"/>
      <c r="AN46" s="149"/>
      <c r="AO46" s="11"/>
      <c r="AP46" s="28">
        <f t="shared" si="0"/>
      </c>
      <c r="AQ46" s="30"/>
    </row>
    <row r="47" spans="1:43" s="57" customFormat="1" ht="18" customHeight="1">
      <c r="A47" s="29">
        <v>25</v>
      </c>
      <c r="B47" s="138"/>
      <c r="C47" s="139"/>
      <c r="D47" s="139"/>
      <c r="E47" s="139"/>
      <c r="F47" s="1"/>
      <c r="G47" s="111"/>
      <c r="H47" s="6"/>
      <c r="I47" s="52"/>
      <c r="J47" s="1"/>
      <c r="K47" s="111"/>
      <c r="L47" s="119"/>
      <c r="M47" s="6"/>
      <c r="N47" s="52"/>
      <c r="O47" s="1"/>
      <c r="P47" s="111"/>
      <c r="Q47" s="119"/>
      <c r="R47" s="6"/>
      <c r="S47" s="52"/>
      <c r="T47" s="1"/>
      <c r="U47" s="111"/>
      <c r="V47" s="119"/>
      <c r="W47" s="6"/>
      <c r="X47" s="13"/>
      <c r="Y47" s="1"/>
      <c r="Z47" s="6"/>
      <c r="AA47" s="6"/>
      <c r="AB47" s="6"/>
      <c r="AC47" s="6"/>
      <c r="AD47" s="13"/>
      <c r="AE47" s="1">
        <f>IF(SUMIF($F$19:$AD$19,AE$6,$F47:$AD47)=0,"",SUMIF($F$19:$AD$19,AE$6,$F47:$AD47))</f>
      </c>
      <c r="AF47" s="6">
        <f>IF(SUMIF($F$19:$AD$19,AF$6,$F47:$AD47)=0,"",SUMIF($F$19:$AD$19,AF$6,$F47:$AD47))</f>
      </c>
      <c r="AG47" s="6">
        <f>IF(SUMIF($F$19:$AD$19,AG$6,$F47:$AD47)=0,"",SUMIF($F$19:$AD$19,AG$6,$F47:$AD47))</f>
      </c>
      <c r="AH47" s="13">
        <f>IF(SUMIF($F$19:$AD$19,AH$6,$F47:$AD47)=0,"",SUMIF($F$19:$AD$19,AH$6,$F47:$AD47))</f>
      </c>
      <c r="AI47" s="1">
        <f>IF(SUMIF($F$66:$AH$66,"知技",$F47:$AD47)=0,"",SUMIF($F$66:$AH$66,"知技",$F47:$AD47))</f>
      </c>
      <c r="AJ47" s="154"/>
      <c r="AK47" s="154"/>
      <c r="AL47" s="6">
        <f>IF(SUMIF($F$66:$AH$66,"思判表",$F47:$AD47)=0,"",SUMIF($F$66:$AH$66,"思判表",$F47:$AD47))</f>
      </c>
      <c r="AM47" s="154"/>
      <c r="AN47" s="154"/>
      <c r="AO47" s="13"/>
      <c r="AP47" s="32">
        <f t="shared" si="0"/>
      </c>
      <c r="AQ47" s="31"/>
    </row>
    <row r="48" spans="1:43" s="57" customFormat="1" ht="18" customHeight="1">
      <c r="A48" s="26">
        <v>26</v>
      </c>
      <c r="B48" s="150"/>
      <c r="C48" s="151"/>
      <c r="D48" s="151"/>
      <c r="E48" s="152"/>
      <c r="F48" s="3"/>
      <c r="G48" s="109"/>
      <c r="H48" s="5"/>
      <c r="I48" s="102"/>
      <c r="J48" s="3"/>
      <c r="K48" s="109"/>
      <c r="L48" s="117"/>
      <c r="M48" s="5"/>
      <c r="N48" s="102"/>
      <c r="O48" s="3"/>
      <c r="P48" s="109"/>
      <c r="Q48" s="117"/>
      <c r="R48" s="5"/>
      <c r="S48" s="102"/>
      <c r="T48" s="3"/>
      <c r="U48" s="109"/>
      <c r="V48" s="117"/>
      <c r="W48" s="5"/>
      <c r="X48" s="12"/>
      <c r="Y48" s="3"/>
      <c r="Z48" s="5"/>
      <c r="AA48" s="5"/>
      <c r="AB48" s="5"/>
      <c r="AC48" s="5"/>
      <c r="AD48" s="12"/>
      <c r="AE48" s="3">
        <f>IF(SUMIF($F$19:$AD$19,AE$6,$F48:$AD48)=0,"",SUMIF($F$19:$AD$19,AE$6,$F48:$AD48))</f>
      </c>
      <c r="AF48" s="5">
        <f>IF(SUMIF($F$19:$AD$19,AF$6,$F48:$AD48)=0,"",SUMIF($F$19:$AD$19,AF$6,$F48:$AD48))</f>
      </c>
      <c r="AG48" s="5">
        <f>IF(SUMIF($F$19:$AD$19,AG$6,$F48:$AD48)=0,"",SUMIF($F$19:$AD$19,AG$6,$F48:$AD48))</f>
      </c>
      <c r="AH48" s="12">
        <f>IF(SUMIF($F$19:$AD$19,AH$6,$F48:$AD48)=0,"",SUMIF($F$19:$AD$19,AH$6,$F48:$AD48))</f>
      </c>
      <c r="AI48" s="3">
        <f>IF(SUMIF($F$66:$AH$66,"知技",$F48:$AD48)=0,"",SUMIF($F$66:$AH$66,"知技",$F48:$AD48))</f>
      </c>
      <c r="AJ48" s="153"/>
      <c r="AK48" s="153"/>
      <c r="AL48" s="5">
        <f>IF(SUMIF($F$66:$AH$66,"思判表",$F48:$AD48)=0,"",SUMIF($F$66:$AH$66,"思判表",$F48:$AD48))</f>
      </c>
      <c r="AM48" s="153"/>
      <c r="AN48" s="153"/>
      <c r="AO48" s="12"/>
      <c r="AP48" s="27">
        <f t="shared" si="0"/>
      </c>
      <c r="AQ48" s="25"/>
    </row>
    <row r="49" spans="1:43" s="57" customFormat="1" ht="18" customHeight="1">
      <c r="A49" s="24">
        <v>27</v>
      </c>
      <c r="B49" s="146"/>
      <c r="C49" s="147"/>
      <c r="D49" s="147"/>
      <c r="E49" s="148"/>
      <c r="F49" s="2"/>
      <c r="G49" s="110"/>
      <c r="H49" s="4"/>
      <c r="I49" s="103"/>
      <c r="J49" s="2"/>
      <c r="K49" s="110"/>
      <c r="L49" s="118"/>
      <c r="M49" s="4"/>
      <c r="N49" s="103"/>
      <c r="O49" s="2"/>
      <c r="P49" s="110"/>
      <c r="Q49" s="118"/>
      <c r="R49" s="4"/>
      <c r="S49" s="103"/>
      <c r="T49" s="2"/>
      <c r="U49" s="110"/>
      <c r="V49" s="118"/>
      <c r="W49" s="4"/>
      <c r="X49" s="11"/>
      <c r="Y49" s="2"/>
      <c r="Z49" s="4"/>
      <c r="AA49" s="4"/>
      <c r="AB49" s="4"/>
      <c r="AC49" s="4"/>
      <c r="AD49" s="11"/>
      <c r="AE49" s="2">
        <f>IF(SUMIF($F$19:$AD$19,AE$6,$F49:$AD49)=0,"",SUMIF($F$19:$AD$19,AE$6,$F49:$AD49))</f>
      </c>
      <c r="AF49" s="4">
        <f>IF(SUMIF($F$19:$AD$19,AF$6,$F49:$AD49)=0,"",SUMIF($F$19:$AD$19,AF$6,$F49:$AD49))</f>
      </c>
      <c r="AG49" s="4">
        <f>IF(SUMIF($F$19:$AD$19,AG$6,$F49:$AD49)=0,"",SUMIF($F$19:$AD$19,AG$6,$F49:$AD49))</f>
      </c>
      <c r="AH49" s="11">
        <f>IF(SUMIF($F$19:$AD$19,AH$6,$F49:$AD49)=0,"",SUMIF($F$19:$AD$19,AH$6,$F49:$AD49))</f>
      </c>
      <c r="AI49" s="2">
        <f>IF(SUMIF($F$66:$AH$66,"知技",$F49:$AD49)=0,"",SUMIF($F$66:$AH$66,"知技",$F49:$AD49))</f>
      </c>
      <c r="AJ49" s="149"/>
      <c r="AK49" s="149"/>
      <c r="AL49" s="4">
        <f>IF(SUMIF($F$66:$AH$66,"思判表",$F49:$AD49)=0,"",SUMIF($F$66:$AH$66,"思判表",$F49:$AD49))</f>
      </c>
      <c r="AM49" s="149"/>
      <c r="AN49" s="149"/>
      <c r="AO49" s="11"/>
      <c r="AP49" s="28">
        <f t="shared" si="0"/>
      </c>
      <c r="AQ49" s="30"/>
    </row>
    <row r="50" spans="1:43" s="57" customFormat="1" ht="18" customHeight="1">
      <c r="A50" s="24">
        <v>28</v>
      </c>
      <c r="B50" s="146"/>
      <c r="C50" s="147"/>
      <c r="D50" s="147"/>
      <c r="E50" s="148"/>
      <c r="F50" s="2"/>
      <c r="G50" s="110"/>
      <c r="H50" s="4"/>
      <c r="I50" s="103"/>
      <c r="J50" s="2"/>
      <c r="K50" s="110"/>
      <c r="L50" s="118"/>
      <c r="M50" s="4"/>
      <c r="N50" s="103"/>
      <c r="O50" s="2"/>
      <c r="P50" s="110"/>
      <c r="Q50" s="118"/>
      <c r="R50" s="4"/>
      <c r="S50" s="103"/>
      <c r="T50" s="2"/>
      <c r="U50" s="110"/>
      <c r="V50" s="118"/>
      <c r="W50" s="4"/>
      <c r="X50" s="11"/>
      <c r="Y50" s="2"/>
      <c r="Z50" s="4"/>
      <c r="AA50" s="4"/>
      <c r="AB50" s="4"/>
      <c r="AC50" s="4"/>
      <c r="AD50" s="11"/>
      <c r="AE50" s="2">
        <f>IF(SUMIF($F$19:$AD$19,AE$6,$F50:$AD50)=0,"",SUMIF($F$19:$AD$19,AE$6,$F50:$AD50))</f>
      </c>
      <c r="AF50" s="4">
        <f>IF(SUMIF($F$19:$AD$19,AF$6,$F50:$AD50)=0,"",SUMIF($F$19:$AD$19,AF$6,$F50:$AD50))</f>
      </c>
      <c r="AG50" s="4">
        <f>IF(SUMIF($F$19:$AD$19,AG$6,$F50:$AD50)=0,"",SUMIF($F$19:$AD$19,AG$6,$F50:$AD50))</f>
      </c>
      <c r="AH50" s="11">
        <f>IF(SUMIF($F$19:$AD$19,AH$6,$F50:$AD50)=0,"",SUMIF($F$19:$AD$19,AH$6,$F50:$AD50))</f>
      </c>
      <c r="AI50" s="2">
        <f>IF(SUMIF($F$66:$AH$66,"知技",$F50:$AD50)=0,"",SUMIF($F$66:$AH$66,"知技",$F50:$AD50))</f>
      </c>
      <c r="AJ50" s="149"/>
      <c r="AK50" s="149"/>
      <c r="AL50" s="4">
        <f>IF(SUMIF($F$66:$AH$66,"思判表",$F50:$AD50)=0,"",SUMIF($F$66:$AH$66,"思判表",$F50:$AD50))</f>
      </c>
      <c r="AM50" s="149"/>
      <c r="AN50" s="149"/>
      <c r="AO50" s="11"/>
      <c r="AP50" s="28">
        <f t="shared" si="0"/>
      </c>
      <c r="AQ50" s="30"/>
    </row>
    <row r="51" spans="1:43" s="57" customFormat="1" ht="18" customHeight="1">
      <c r="A51" s="24">
        <v>29</v>
      </c>
      <c r="B51" s="146"/>
      <c r="C51" s="147"/>
      <c r="D51" s="147"/>
      <c r="E51" s="147"/>
      <c r="F51" s="2"/>
      <c r="G51" s="110"/>
      <c r="H51" s="4"/>
      <c r="I51" s="103"/>
      <c r="J51" s="2"/>
      <c r="K51" s="110"/>
      <c r="L51" s="118"/>
      <c r="M51" s="4"/>
      <c r="N51" s="103"/>
      <c r="O51" s="2"/>
      <c r="P51" s="110"/>
      <c r="Q51" s="118"/>
      <c r="R51" s="4"/>
      <c r="S51" s="103"/>
      <c r="T51" s="2"/>
      <c r="U51" s="110"/>
      <c r="V51" s="118"/>
      <c r="W51" s="4"/>
      <c r="X51" s="11"/>
      <c r="Y51" s="2"/>
      <c r="Z51" s="4"/>
      <c r="AA51" s="4"/>
      <c r="AB51" s="4"/>
      <c r="AC51" s="4"/>
      <c r="AD51" s="11"/>
      <c r="AE51" s="2">
        <f>IF(SUMIF($F$19:$AD$19,AE$6,$F51:$AD51)=0,"",SUMIF($F$19:$AD$19,AE$6,$F51:$AD51))</f>
      </c>
      <c r="AF51" s="4">
        <f>IF(SUMIF($F$19:$AD$19,AF$6,$F51:$AD51)=0,"",SUMIF($F$19:$AD$19,AF$6,$F51:$AD51))</f>
      </c>
      <c r="AG51" s="4">
        <f>IF(SUMIF($F$19:$AD$19,AG$6,$F51:$AD51)=0,"",SUMIF($F$19:$AD$19,AG$6,$F51:$AD51))</f>
      </c>
      <c r="AH51" s="11">
        <f>IF(SUMIF($F$19:$AD$19,AH$6,$F51:$AD51)=0,"",SUMIF($F$19:$AD$19,AH$6,$F51:$AD51))</f>
      </c>
      <c r="AI51" s="2">
        <f>IF(SUMIF($F$66:$AH$66,"知技",$F51:$AD51)=0,"",SUMIF($F$66:$AH$66,"知技",$F51:$AD51))</f>
      </c>
      <c r="AJ51" s="149"/>
      <c r="AK51" s="149"/>
      <c r="AL51" s="4">
        <f>IF(SUMIF($F$66:$AH$66,"思判表",$F51:$AD51)=0,"",SUMIF($F$66:$AH$66,"思判表",$F51:$AD51))</f>
      </c>
      <c r="AM51" s="149"/>
      <c r="AN51" s="149"/>
      <c r="AO51" s="11"/>
      <c r="AP51" s="28">
        <f t="shared" si="0"/>
      </c>
      <c r="AQ51" s="30"/>
    </row>
    <row r="52" spans="1:43" s="57" customFormat="1" ht="18" customHeight="1">
      <c r="A52" s="29">
        <v>30</v>
      </c>
      <c r="B52" s="138"/>
      <c r="C52" s="139"/>
      <c r="D52" s="139"/>
      <c r="E52" s="139"/>
      <c r="F52" s="1"/>
      <c r="G52" s="111"/>
      <c r="H52" s="6"/>
      <c r="I52" s="52"/>
      <c r="J52" s="1"/>
      <c r="K52" s="111"/>
      <c r="L52" s="119"/>
      <c r="M52" s="6"/>
      <c r="N52" s="52"/>
      <c r="O52" s="1"/>
      <c r="P52" s="111"/>
      <c r="Q52" s="119"/>
      <c r="R52" s="6"/>
      <c r="S52" s="52"/>
      <c r="T52" s="1"/>
      <c r="U52" s="111"/>
      <c r="V52" s="119"/>
      <c r="W52" s="6"/>
      <c r="X52" s="13"/>
      <c r="Y52" s="1"/>
      <c r="Z52" s="6"/>
      <c r="AA52" s="6"/>
      <c r="AB52" s="6"/>
      <c r="AC52" s="6"/>
      <c r="AD52" s="13"/>
      <c r="AE52" s="1">
        <f>IF(SUMIF($F$19:$AD$19,AE$6,$F52:$AD52)=0,"",SUMIF($F$19:$AD$19,AE$6,$F52:$AD52))</f>
      </c>
      <c r="AF52" s="6">
        <f>IF(SUMIF($F$19:$AD$19,AF$6,$F52:$AD52)=0,"",SUMIF($F$19:$AD$19,AF$6,$F52:$AD52))</f>
      </c>
      <c r="AG52" s="6">
        <f>IF(SUMIF($F$19:$AD$19,AG$6,$F52:$AD52)=0,"",SUMIF($F$19:$AD$19,AG$6,$F52:$AD52))</f>
      </c>
      <c r="AH52" s="13">
        <f>IF(SUMIF($F$19:$AD$19,AH$6,$F52:$AD52)=0,"",SUMIF($F$19:$AD$19,AH$6,$F52:$AD52))</f>
      </c>
      <c r="AI52" s="1">
        <f>IF(SUMIF($F$66:$AH$66,"知技",$F52:$AD52)=0,"",SUMIF($F$66:$AH$66,"知技",$F52:$AD52))</f>
      </c>
      <c r="AJ52" s="154"/>
      <c r="AK52" s="154"/>
      <c r="AL52" s="6">
        <f>IF(SUMIF($F$66:$AH$66,"思判表",$F52:$AD52)=0,"",SUMIF($F$66:$AH$66,"思判表",$F52:$AD52))</f>
      </c>
      <c r="AM52" s="154"/>
      <c r="AN52" s="154"/>
      <c r="AO52" s="13"/>
      <c r="AP52" s="32">
        <f t="shared" si="0"/>
      </c>
      <c r="AQ52" s="31"/>
    </row>
    <row r="53" spans="1:43" s="57" customFormat="1" ht="18" customHeight="1">
      <c r="A53" s="26">
        <v>31</v>
      </c>
      <c r="B53" s="150"/>
      <c r="C53" s="151"/>
      <c r="D53" s="151"/>
      <c r="E53" s="152"/>
      <c r="F53" s="3"/>
      <c r="G53" s="109"/>
      <c r="H53" s="5"/>
      <c r="I53" s="102"/>
      <c r="J53" s="3"/>
      <c r="K53" s="109"/>
      <c r="L53" s="117"/>
      <c r="M53" s="5"/>
      <c r="N53" s="102"/>
      <c r="O53" s="3"/>
      <c r="P53" s="109"/>
      <c r="Q53" s="117"/>
      <c r="R53" s="5"/>
      <c r="S53" s="102"/>
      <c r="T53" s="3"/>
      <c r="U53" s="109"/>
      <c r="V53" s="117"/>
      <c r="W53" s="5"/>
      <c r="X53" s="12"/>
      <c r="Y53" s="3"/>
      <c r="Z53" s="5"/>
      <c r="AA53" s="5"/>
      <c r="AB53" s="5"/>
      <c r="AC53" s="5"/>
      <c r="AD53" s="12"/>
      <c r="AE53" s="3">
        <f>IF(SUMIF($F$19:$AD$19,AE$6,$F53:$AD53)=0,"",SUMIF($F$19:$AD$19,AE$6,$F53:$AD53))</f>
      </c>
      <c r="AF53" s="5">
        <f>IF(SUMIF($F$19:$AD$19,AF$6,$F53:$AD53)=0,"",SUMIF($F$19:$AD$19,AF$6,$F53:$AD53))</f>
      </c>
      <c r="AG53" s="5">
        <f>IF(SUMIF($F$19:$AD$19,AG$6,$F53:$AD53)=0,"",SUMIF($F$19:$AD$19,AG$6,$F53:$AD53))</f>
      </c>
      <c r="AH53" s="12">
        <f>IF(SUMIF($F$19:$AD$19,AH$6,$F53:$AD53)=0,"",SUMIF($F$19:$AD$19,AH$6,$F53:$AD53))</f>
      </c>
      <c r="AI53" s="3">
        <f>IF(SUMIF($F$66:$AH$66,"知技",$F53:$AD53)=0,"",SUMIF($F$66:$AH$66,"知技",$F53:$AD53))</f>
      </c>
      <c r="AJ53" s="153"/>
      <c r="AK53" s="153"/>
      <c r="AL53" s="5">
        <f>IF(SUMIF($F$66:$AH$66,"思判表",$F53:$AD53)=0,"",SUMIF($F$66:$AH$66,"思判表",$F53:$AD53))</f>
      </c>
      <c r="AM53" s="153"/>
      <c r="AN53" s="153"/>
      <c r="AO53" s="12"/>
      <c r="AP53" s="27">
        <f t="shared" si="0"/>
      </c>
      <c r="AQ53" s="25"/>
    </row>
    <row r="54" spans="1:43" s="57" customFormat="1" ht="18" customHeight="1">
      <c r="A54" s="24">
        <v>32</v>
      </c>
      <c r="B54" s="146"/>
      <c r="C54" s="147"/>
      <c r="D54" s="147"/>
      <c r="E54" s="148"/>
      <c r="F54" s="2"/>
      <c r="G54" s="110"/>
      <c r="H54" s="4"/>
      <c r="I54" s="103"/>
      <c r="J54" s="2"/>
      <c r="K54" s="110"/>
      <c r="L54" s="118"/>
      <c r="M54" s="4"/>
      <c r="N54" s="103"/>
      <c r="O54" s="2"/>
      <c r="P54" s="110"/>
      <c r="Q54" s="118"/>
      <c r="R54" s="4"/>
      <c r="S54" s="103"/>
      <c r="T54" s="2"/>
      <c r="U54" s="110"/>
      <c r="V54" s="118"/>
      <c r="W54" s="4"/>
      <c r="X54" s="11"/>
      <c r="Y54" s="2"/>
      <c r="Z54" s="4"/>
      <c r="AA54" s="4"/>
      <c r="AB54" s="4"/>
      <c r="AC54" s="4"/>
      <c r="AD54" s="11"/>
      <c r="AE54" s="2">
        <f>IF(SUMIF($F$19:$AD$19,AE$6,$F54:$AD54)=0,"",SUMIF($F$19:$AD$19,AE$6,$F54:$AD54))</f>
      </c>
      <c r="AF54" s="4">
        <f>IF(SUMIF($F$19:$AD$19,AF$6,$F54:$AD54)=0,"",SUMIF($F$19:$AD$19,AF$6,$F54:$AD54))</f>
      </c>
      <c r="AG54" s="4">
        <f>IF(SUMIF($F$19:$AD$19,AG$6,$F54:$AD54)=0,"",SUMIF($F$19:$AD$19,AG$6,$F54:$AD54))</f>
      </c>
      <c r="AH54" s="11">
        <f>IF(SUMIF($F$19:$AD$19,AH$6,$F54:$AD54)=0,"",SUMIF($F$19:$AD$19,AH$6,$F54:$AD54))</f>
      </c>
      <c r="AI54" s="2">
        <f>IF(SUMIF($F$66:$AH$66,"知技",$F54:$AD54)=0,"",SUMIF($F$66:$AH$66,"知技",$F54:$AD54))</f>
      </c>
      <c r="AJ54" s="149"/>
      <c r="AK54" s="149"/>
      <c r="AL54" s="4">
        <f>IF(SUMIF($F$66:$AH$66,"思判表",$F54:$AD54)=0,"",SUMIF($F$66:$AH$66,"思判表",$F54:$AD54))</f>
      </c>
      <c r="AM54" s="149"/>
      <c r="AN54" s="149"/>
      <c r="AO54" s="11"/>
      <c r="AP54" s="28">
        <f t="shared" si="0"/>
      </c>
      <c r="AQ54" s="30"/>
    </row>
    <row r="55" spans="1:43" s="57" customFormat="1" ht="18" customHeight="1">
      <c r="A55" s="24">
        <v>33</v>
      </c>
      <c r="B55" s="146"/>
      <c r="C55" s="147"/>
      <c r="D55" s="147"/>
      <c r="E55" s="148"/>
      <c r="F55" s="2"/>
      <c r="G55" s="110"/>
      <c r="H55" s="4"/>
      <c r="I55" s="103"/>
      <c r="J55" s="2"/>
      <c r="K55" s="110"/>
      <c r="L55" s="118"/>
      <c r="M55" s="4"/>
      <c r="N55" s="103"/>
      <c r="O55" s="2"/>
      <c r="P55" s="110"/>
      <c r="Q55" s="118"/>
      <c r="R55" s="4"/>
      <c r="S55" s="103"/>
      <c r="T55" s="2"/>
      <c r="U55" s="110"/>
      <c r="V55" s="118"/>
      <c r="W55" s="4"/>
      <c r="X55" s="11"/>
      <c r="Y55" s="2"/>
      <c r="Z55" s="4"/>
      <c r="AA55" s="4"/>
      <c r="AB55" s="4"/>
      <c r="AC55" s="4"/>
      <c r="AD55" s="11"/>
      <c r="AE55" s="2">
        <f>IF(SUMIF($F$19:$AD$19,AE$6,$F55:$AD55)=0,"",SUMIF($F$19:$AD$19,AE$6,$F55:$AD55))</f>
      </c>
      <c r="AF55" s="4">
        <f>IF(SUMIF($F$19:$AD$19,AF$6,$F55:$AD55)=0,"",SUMIF($F$19:$AD$19,AF$6,$F55:$AD55))</f>
      </c>
      <c r="AG55" s="4">
        <f>IF(SUMIF($F$19:$AD$19,AG$6,$F55:$AD55)=0,"",SUMIF($F$19:$AD$19,AG$6,$F55:$AD55))</f>
      </c>
      <c r="AH55" s="11">
        <f>IF(SUMIF($F$19:$AD$19,AH$6,$F55:$AD55)=0,"",SUMIF($F$19:$AD$19,AH$6,$F55:$AD55))</f>
      </c>
      <c r="AI55" s="2">
        <f>IF(SUMIF($F$66:$AH$66,"知技",$F55:$AD55)=0,"",SUMIF($F$66:$AH$66,"知技",$F55:$AD55))</f>
      </c>
      <c r="AJ55" s="149"/>
      <c r="AK55" s="149"/>
      <c r="AL55" s="4">
        <f>IF(SUMIF($F$66:$AH$66,"思判表",$F55:$AD55)=0,"",SUMIF($F$66:$AH$66,"思判表",$F55:$AD55))</f>
      </c>
      <c r="AM55" s="149"/>
      <c r="AN55" s="149"/>
      <c r="AO55" s="11"/>
      <c r="AP55" s="28">
        <f t="shared" si="0"/>
      </c>
      <c r="AQ55" s="30"/>
    </row>
    <row r="56" spans="1:43" s="57" customFormat="1" ht="18" customHeight="1">
      <c r="A56" s="24">
        <v>34</v>
      </c>
      <c r="B56" s="146"/>
      <c r="C56" s="147"/>
      <c r="D56" s="147"/>
      <c r="E56" s="147"/>
      <c r="F56" s="2"/>
      <c r="G56" s="110"/>
      <c r="H56" s="4"/>
      <c r="I56" s="103"/>
      <c r="J56" s="2"/>
      <c r="K56" s="110"/>
      <c r="L56" s="118"/>
      <c r="M56" s="4"/>
      <c r="N56" s="103"/>
      <c r="O56" s="2"/>
      <c r="P56" s="110"/>
      <c r="Q56" s="118"/>
      <c r="R56" s="4"/>
      <c r="S56" s="103"/>
      <c r="T56" s="2"/>
      <c r="U56" s="110"/>
      <c r="V56" s="118"/>
      <c r="W56" s="4"/>
      <c r="X56" s="11"/>
      <c r="Y56" s="2"/>
      <c r="Z56" s="4"/>
      <c r="AA56" s="4"/>
      <c r="AB56" s="4"/>
      <c r="AC56" s="4"/>
      <c r="AD56" s="11"/>
      <c r="AE56" s="2">
        <f>IF(SUMIF($F$19:$AD$19,AE$6,$F56:$AD56)=0,"",SUMIF($F$19:$AD$19,AE$6,$F56:$AD56))</f>
      </c>
      <c r="AF56" s="4">
        <f>IF(SUMIF($F$19:$AD$19,AF$6,$F56:$AD56)=0,"",SUMIF($F$19:$AD$19,AF$6,$F56:$AD56))</f>
      </c>
      <c r="AG56" s="4">
        <f>IF(SUMIF($F$19:$AD$19,AG$6,$F56:$AD56)=0,"",SUMIF($F$19:$AD$19,AG$6,$F56:$AD56))</f>
      </c>
      <c r="AH56" s="11">
        <f>IF(SUMIF($F$19:$AD$19,AH$6,$F56:$AD56)=0,"",SUMIF($F$19:$AD$19,AH$6,$F56:$AD56))</f>
      </c>
      <c r="AI56" s="2">
        <f>IF(SUMIF($F$66:$AH$66,"知技",$F56:$AD56)=0,"",SUMIF($F$66:$AH$66,"知技",$F56:$AD56))</f>
      </c>
      <c r="AJ56" s="149"/>
      <c r="AK56" s="149"/>
      <c r="AL56" s="4">
        <f>IF(SUMIF($F$66:$AH$66,"思判表",$F56:$AD56)=0,"",SUMIF($F$66:$AH$66,"思判表",$F56:$AD56))</f>
      </c>
      <c r="AM56" s="149"/>
      <c r="AN56" s="149"/>
      <c r="AO56" s="11"/>
      <c r="AP56" s="28">
        <f t="shared" si="0"/>
      </c>
      <c r="AQ56" s="30"/>
    </row>
    <row r="57" spans="1:43" s="57" customFormat="1" ht="18" customHeight="1">
      <c r="A57" s="29">
        <v>35</v>
      </c>
      <c r="B57" s="138"/>
      <c r="C57" s="139"/>
      <c r="D57" s="139"/>
      <c r="E57" s="139"/>
      <c r="F57" s="1"/>
      <c r="G57" s="111"/>
      <c r="H57" s="6"/>
      <c r="I57" s="52"/>
      <c r="J57" s="1"/>
      <c r="K57" s="111"/>
      <c r="L57" s="119"/>
      <c r="M57" s="6"/>
      <c r="N57" s="52"/>
      <c r="O57" s="1"/>
      <c r="P57" s="111"/>
      <c r="Q57" s="119"/>
      <c r="R57" s="6"/>
      <c r="S57" s="52"/>
      <c r="T57" s="1"/>
      <c r="U57" s="111"/>
      <c r="V57" s="119"/>
      <c r="W57" s="6"/>
      <c r="X57" s="13"/>
      <c r="Y57" s="1"/>
      <c r="Z57" s="6"/>
      <c r="AA57" s="6"/>
      <c r="AB57" s="6"/>
      <c r="AC57" s="6"/>
      <c r="AD57" s="13"/>
      <c r="AE57" s="1">
        <f>IF(SUMIF($F$19:$AD$19,AE$6,$F57:$AD57)=0,"",SUMIF($F$19:$AD$19,AE$6,$F57:$AD57))</f>
      </c>
      <c r="AF57" s="6">
        <f>IF(SUMIF($F$19:$AD$19,AF$6,$F57:$AD57)=0,"",SUMIF($F$19:$AD$19,AF$6,$F57:$AD57))</f>
      </c>
      <c r="AG57" s="6">
        <f>IF(SUMIF($F$19:$AD$19,AG$6,$F57:$AD57)=0,"",SUMIF($F$19:$AD$19,AG$6,$F57:$AD57))</f>
      </c>
      <c r="AH57" s="13">
        <f>IF(SUMIF($F$19:$AD$19,AH$6,$F57:$AD57)=0,"",SUMIF($F$19:$AD$19,AH$6,$F57:$AD57))</f>
      </c>
      <c r="AI57" s="1">
        <f>IF(SUMIF($F$66:$AH$66,"知技",$F57:$AD57)=0,"",SUMIF($F$66:$AH$66,"知技",$F57:$AD57))</f>
      </c>
      <c r="AJ57" s="154"/>
      <c r="AK57" s="154"/>
      <c r="AL57" s="6">
        <f>IF(SUMIF($F$66:$AH$66,"思判表",$F57:$AD57)=0,"",SUMIF($F$66:$AH$66,"思判表",$F57:$AD57))</f>
      </c>
      <c r="AM57" s="154"/>
      <c r="AN57" s="154"/>
      <c r="AO57" s="13"/>
      <c r="AP57" s="32">
        <f t="shared" si="0"/>
      </c>
      <c r="AQ57" s="31"/>
    </row>
    <row r="58" spans="1:43" s="57" customFormat="1" ht="18" customHeight="1">
      <c r="A58" s="26">
        <v>36</v>
      </c>
      <c r="B58" s="150"/>
      <c r="C58" s="151"/>
      <c r="D58" s="151"/>
      <c r="E58" s="152"/>
      <c r="F58" s="3"/>
      <c r="G58" s="109"/>
      <c r="H58" s="5"/>
      <c r="I58" s="102"/>
      <c r="J58" s="3"/>
      <c r="K58" s="109"/>
      <c r="L58" s="117"/>
      <c r="M58" s="5"/>
      <c r="N58" s="102"/>
      <c r="O58" s="3"/>
      <c r="P58" s="109"/>
      <c r="Q58" s="117"/>
      <c r="R58" s="5"/>
      <c r="S58" s="102"/>
      <c r="T58" s="3"/>
      <c r="U58" s="109"/>
      <c r="V58" s="117"/>
      <c r="W58" s="5"/>
      <c r="X58" s="12"/>
      <c r="Y58" s="3"/>
      <c r="Z58" s="5"/>
      <c r="AA58" s="5"/>
      <c r="AB58" s="5"/>
      <c r="AC58" s="5"/>
      <c r="AD58" s="12"/>
      <c r="AE58" s="3">
        <f>IF(SUMIF($F$19:$AD$19,AE$6,$F58:$AD58)=0,"",SUMIF($F$19:$AD$19,AE$6,$F58:$AD58))</f>
      </c>
      <c r="AF58" s="5">
        <f>IF(SUMIF($F$19:$AD$19,AF$6,$F58:$AD58)=0,"",SUMIF($F$19:$AD$19,AF$6,$F58:$AD58))</f>
      </c>
      <c r="AG58" s="5">
        <f>IF(SUMIF($F$19:$AD$19,AG$6,$F58:$AD58)=0,"",SUMIF($F$19:$AD$19,AG$6,$F58:$AD58))</f>
      </c>
      <c r="AH58" s="12">
        <f>IF(SUMIF($F$19:$AD$19,AH$6,$F58:$AD58)=0,"",SUMIF($F$19:$AD$19,AH$6,$F58:$AD58))</f>
      </c>
      <c r="AI58" s="3">
        <f>IF(SUMIF($F$66:$AH$66,"知技",$F58:$AD58)=0,"",SUMIF($F$66:$AH$66,"知技",$F58:$AD58))</f>
      </c>
      <c r="AJ58" s="153"/>
      <c r="AK58" s="153"/>
      <c r="AL58" s="5">
        <f>IF(SUMIF($F$66:$AH$66,"思判表",$F58:$AD58)=0,"",SUMIF($F$66:$AH$66,"思判表",$F58:$AD58))</f>
      </c>
      <c r="AM58" s="153"/>
      <c r="AN58" s="153"/>
      <c r="AO58" s="12"/>
      <c r="AP58" s="27">
        <f t="shared" si="0"/>
      </c>
      <c r="AQ58" s="25"/>
    </row>
    <row r="59" spans="1:43" s="57" customFormat="1" ht="18" customHeight="1">
      <c r="A59" s="24">
        <v>37</v>
      </c>
      <c r="B59" s="146"/>
      <c r="C59" s="147"/>
      <c r="D59" s="147"/>
      <c r="E59" s="148"/>
      <c r="F59" s="2"/>
      <c r="G59" s="110"/>
      <c r="H59" s="4"/>
      <c r="I59" s="103"/>
      <c r="J59" s="2"/>
      <c r="K59" s="110"/>
      <c r="L59" s="118"/>
      <c r="M59" s="4"/>
      <c r="N59" s="103"/>
      <c r="O59" s="2"/>
      <c r="P59" s="110"/>
      <c r="Q59" s="118"/>
      <c r="R59" s="4"/>
      <c r="S59" s="103"/>
      <c r="T59" s="2"/>
      <c r="U59" s="110"/>
      <c r="V59" s="118"/>
      <c r="W59" s="4"/>
      <c r="X59" s="11"/>
      <c r="Y59" s="2"/>
      <c r="Z59" s="4"/>
      <c r="AA59" s="4"/>
      <c r="AB59" s="4"/>
      <c r="AC59" s="4"/>
      <c r="AD59" s="11"/>
      <c r="AE59" s="2">
        <f>IF(SUMIF($F$19:$AD$19,AE$6,$F59:$AD59)=0,"",SUMIF($F$19:$AD$19,AE$6,$F59:$AD59))</f>
      </c>
      <c r="AF59" s="4">
        <f>IF(SUMIF($F$19:$AD$19,AF$6,$F59:$AD59)=0,"",SUMIF($F$19:$AD$19,AF$6,$F59:$AD59))</f>
      </c>
      <c r="AG59" s="4">
        <f>IF(SUMIF($F$19:$AD$19,AG$6,$F59:$AD59)=0,"",SUMIF($F$19:$AD$19,AG$6,$F59:$AD59))</f>
      </c>
      <c r="AH59" s="11">
        <f>IF(SUMIF($F$19:$AD$19,AH$6,$F59:$AD59)=0,"",SUMIF($F$19:$AD$19,AH$6,$F59:$AD59))</f>
      </c>
      <c r="AI59" s="2">
        <f>IF(SUMIF($F$66:$AH$66,"知技",$F59:$AD59)=0,"",SUMIF($F$66:$AH$66,"知技",$F59:$AD59))</f>
      </c>
      <c r="AJ59" s="149"/>
      <c r="AK59" s="149"/>
      <c r="AL59" s="4">
        <f>IF(SUMIF($F$66:$AH$66,"思判表",$F59:$AD59)=0,"",SUMIF($F$66:$AH$66,"思判表",$F59:$AD59))</f>
      </c>
      <c r="AM59" s="149"/>
      <c r="AN59" s="149"/>
      <c r="AO59" s="11"/>
      <c r="AP59" s="28">
        <f t="shared" si="0"/>
      </c>
      <c r="AQ59" s="30"/>
    </row>
    <row r="60" spans="1:43" s="57" customFormat="1" ht="18" customHeight="1">
      <c r="A60" s="24">
        <v>38</v>
      </c>
      <c r="B60" s="146"/>
      <c r="C60" s="147"/>
      <c r="D60" s="147"/>
      <c r="E60" s="148"/>
      <c r="F60" s="2"/>
      <c r="G60" s="110"/>
      <c r="H60" s="4"/>
      <c r="I60" s="103"/>
      <c r="J60" s="2"/>
      <c r="K60" s="110"/>
      <c r="L60" s="118"/>
      <c r="M60" s="4"/>
      <c r="N60" s="103"/>
      <c r="O60" s="2"/>
      <c r="P60" s="110"/>
      <c r="Q60" s="118"/>
      <c r="R60" s="4"/>
      <c r="S60" s="103"/>
      <c r="T60" s="2"/>
      <c r="U60" s="110"/>
      <c r="V60" s="118"/>
      <c r="W60" s="4"/>
      <c r="X60" s="11"/>
      <c r="Y60" s="2"/>
      <c r="Z60" s="4"/>
      <c r="AA60" s="4"/>
      <c r="AB60" s="4"/>
      <c r="AC60" s="4"/>
      <c r="AD60" s="11"/>
      <c r="AE60" s="2">
        <f>IF(SUMIF($F$19:$AD$19,AE$6,$F60:$AD60)=0,"",SUMIF($F$19:$AD$19,AE$6,$F60:$AD60))</f>
      </c>
      <c r="AF60" s="4">
        <f>IF(SUMIF($F$19:$AD$19,AF$6,$F60:$AD60)=0,"",SUMIF($F$19:$AD$19,AF$6,$F60:$AD60))</f>
      </c>
      <c r="AG60" s="4">
        <f>IF(SUMIF($F$19:$AD$19,AG$6,$F60:$AD60)=0,"",SUMIF($F$19:$AD$19,AG$6,$F60:$AD60))</f>
      </c>
      <c r="AH60" s="11">
        <f>IF(SUMIF($F$19:$AD$19,AH$6,$F60:$AD60)=0,"",SUMIF($F$19:$AD$19,AH$6,$F60:$AD60))</f>
      </c>
      <c r="AI60" s="2">
        <f>IF(SUMIF($F$66:$AH$66,"知技",$F60:$AD60)=0,"",SUMIF($F$66:$AH$66,"知技",$F60:$AD60))</f>
      </c>
      <c r="AJ60" s="149"/>
      <c r="AK60" s="149"/>
      <c r="AL60" s="4">
        <f>IF(SUMIF($F$66:$AH$66,"思判表",$F60:$AD60)=0,"",SUMIF($F$66:$AH$66,"思判表",$F60:$AD60))</f>
      </c>
      <c r="AM60" s="149"/>
      <c r="AN60" s="149"/>
      <c r="AO60" s="11"/>
      <c r="AP60" s="28">
        <f t="shared" si="0"/>
      </c>
      <c r="AQ60" s="30"/>
    </row>
    <row r="61" spans="1:43" s="57" customFormat="1" ht="18" customHeight="1">
      <c r="A61" s="24">
        <v>39</v>
      </c>
      <c r="B61" s="146"/>
      <c r="C61" s="147"/>
      <c r="D61" s="147"/>
      <c r="E61" s="147"/>
      <c r="F61" s="2"/>
      <c r="G61" s="110"/>
      <c r="H61" s="4"/>
      <c r="I61" s="103"/>
      <c r="J61" s="2"/>
      <c r="K61" s="110"/>
      <c r="L61" s="118"/>
      <c r="M61" s="4"/>
      <c r="N61" s="103"/>
      <c r="O61" s="2"/>
      <c r="P61" s="110"/>
      <c r="Q61" s="118"/>
      <c r="R61" s="4"/>
      <c r="S61" s="103"/>
      <c r="T61" s="2"/>
      <c r="U61" s="110"/>
      <c r="V61" s="118"/>
      <c r="W61" s="4"/>
      <c r="X61" s="11"/>
      <c r="Y61" s="2"/>
      <c r="Z61" s="4"/>
      <c r="AA61" s="4"/>
      <c r="AB61" s="4"/>
      <c r="AC61" s="4"/>
      <c r="AD61" s="11"/>
      <c r="AE61" s="2">
        <f>IF(SUMIF($F$19:$AD$19,AE$6,$F61:$AD61)=0,"",SUMIF($F$19:$AD$19,AE$6,$F61:$AD61))</f>
      </c>
      <c r="AF61" s="4">
        <f>IF(SUMIF($F$19:$AD$19,AF$6,$F61:$AD61)=0,"",SUMIF($F$19:$AD$19,AF$6,$F61:$AD61))</f>
      </c>
      <c r="AG61" s="4">
        <f>IF(SUMIF($F$19:$AD$19,AG$6,$F61:$AD61)=0,"",SUMIF($F$19:$AD$19,AG$6,$F61:$AD61))</f>
      </c>
      <c r="AH61" s="11">
        <f>IF(SUMIF($F$19:$AD$19,AH$6,$F61:$AD61)=0,"",SUMIF($F$19:$AD$19,AH$6,$F61:$AD61))</f>
      </c>
      <c r="AI61" s="2">
        <f>IF(SUMIF($F$66:$AH$66,"知技",$F61:$AD61)=0,"",SUMIF($F$66:$AH$66,"知技",$F61:$AD61))</f>
      </c>
      <c r="AJ61" s="149"/>
      <c r="AK61" s="149"/>
      <c r="AL61" s="4">
        <f>IF(SUMIF($F$66:$AH$66,"思判表",$F61:$AD61)=0,"",SUMIF($F$66:$AH$66,"思判表",$F61:$AD61))</f>
      </c>
      <c r="AM61" s="149"/>
      <c r="AN61" s="149"/>
      <c r="AO61" s="11"/>
      <c r="AP61" s="28">
        <f t="shared" si="0"/>
      </c>
      <c r="AQ61" s="30"/>
    </row>
    <row r="62" spans="1:43" s="57" customFormat="1" ht="18" customHeight="1">
      <c r="A62" s="29">
        <v>40</v>
      </c>
      <c r="B62" s="138"/>
      <c r="C62" s="139"/>
      <c r="D62" s="139"/>
      <c r="E62" s="140"/>
      <c r="F62" s="1"/>
      <c r="G62" s="111"/>
      <c r="H62" s="6"/>
      <c r="I62" s="52"/>
      <c r="J62" s="1"/>
      <c r="K62" s="111"/>
      <c r="L62" s="119"/>
      <c r="M62" s="6"/>
      <c r="N62" s="52"/>
      <c r="O62" s="1"/>
      <c r="P62" s="111"/>
      <c r="Q62" s="119"/>
      <c r="R62" s="6"/>
      <c r="S62" s="52"/>
      <c r="T62" s="1"/>
      <c r="U62" s="111"/>
      <c r="V62" s="119"/>
      <c r="W62" s="6"/>
      <c r="X62" s="13"/>
      <c r="Y62" s="1"/>
      <c r="Z62" s="6"/>
      <c r="AA62" s="6"/>
      <c r="AB62" s="6"/>
      <c r="AC62" s="6"/>
      <c r="AD62" s="13"/>
      <c r="AE62" s="1">
        <f>IF(SUMIF($F$19:$AD$19,AE$6,$F62:$AD62)=0,"",SUMIF($F$19:$AD$19,AE$6,$F62:$AD62))</f>
      </c>
      <c r="AF62" s="6">
        <f>IF(SUMIF($F$19:$AD$19,AF$6,$F62:$AD62)=0,"",SUMIF($F$19:$AD$19,AF$6,$F62:$AD62))</f>
      </c>
      <c r="AG62" s="6">
        <f>IF(SUMIF($F$19:$AD$19,AG$6,$F62:$AD62)=0,"",SUMIF($F$19:$AD$19,AG$6,$F62:$AD62))</f>
      </c>
      <c r="AH62" s="13">
        <f>IF(SUMIF($F$19:$AD$19,AH$6,$F62:$AD62)=0,"",SUMIF($F$19:$AD$19,AH$6,$F62:$AD62))</f>
      </c>
      <c r="AI62" s="1">
        <f>IF(SUMIF($F$66:$AH$66,"知技",$F62:$AD62)=0,"",SUMIF($F$66:$AH$66,"知技",$F62:$AD62))</f>
      </c>
      <c r="AJ62" s="141"/>
      <c r="AK62" s="142"/>
      <c r="AL62" s="6">
        <f>IF(SUMIF($F$66:$AH$66,"思判表",$F62:$AD62)=0,"",SUMIF($F$66:$AH$66,"思判表",$F62:$AD62))</f>
      </c>
      <c r="AM62" s="141"/>
      <c r="AN62" s="142"/>
      <c r="AO62" s="13"/>
      <c r="AP62" s="32">
        <f t="shared" si="0"/>
      </c>
      <c r="AQ62" s="31"/>
    </row>
    <row r="63" spans="1:43" s="57" customFormat="1" ht="18" customHeight="1">
      <c r="A63" s="81">
        <v>41</v>
      </c>
      <c r="B63" s="143"/>
      <c r="C63" s="144"/>
      <c r="D63" s="144"/>
      <c r="E63" s="144"/>
      <c r="F63" s="14"/>
      <c r="G63" s="112"/>
      <c r="H63" s="23"/>
      <c r="I63" s="104"/>
      <c r="J63" s="14"/>
      <c r="K63" s="112"/>
      <c r="L63" s="120"/>
      <c r="M63" s="23"/>
      <c r="N63" s="104"/>
      <c r="O63" s="14"/>
      <c r="P63" s="112"/>
      <c r="Q63" s="120"/>
      <c r="R63" s="23"/>
      <c r="S63" s="104"/>
      <c r="T63" s="14"/>
      <c r="U63" s="112"/>
      <c r="V63" s="120"/>
      <c r="W63" s="23"/>
      <c r="X63" s="47"/>
      <c r="Y63" s="14"/>
      <c r="Z63" s="23"/>
      <c r="AA63" s="23"/>
      <c r="AB63" s="23"/>
      <c r="AC63" s="23"/>
      <c r="AD63" s="47"/>
      <c r="AE63" s="14">
        <f>IF(SUMIF($F$19:$AD$19,AE$6,$F63:$AD63)=0,"",SUMIF($F$19:$AD$19,AE$6,$F63:$AD63))</f>
      </c>
      <c r="AF63" s="23">
        <f>IF(SUMIF($F$19:$AD$19,AF$6,$F63:$AD63)=0,"",SUMIF($F$19:$AD$19,AF$6,$F63:$AD63))</f>
      </c>
      <c r="AG63" s="23">
        <f>IF(SUMIF($F$19:$AD$19,AG$6,$F63:$AD63)=0,"",SUMIF($F$19:$AD$19,AG$6,$F63:$AD63))</f>
      </c>
      <c r="AH63" s="47">
        <f>IF(SUMIF($F$19:$AD$19,AH$6,$F63:$AD63)=0,"",SUMIF($F$19:$AD$19,AH$6,$F63:$AD63))</f>
      </c>
      <c r="AI63" s="14">
        <f>IF(SUMIF($F$66:$AH$66,"知技",$F63:$AD63)=0,"",SUMIF($F$66:$AH$66,"知技",$F63:$AD63))</f>
      </c>
      <c r="AJ63" s="145"/>
      <c r="AK63" s="145"/>
      <c r="AL63" s="23">
        <f>IF(SUMIF($F$66:$AH$66,"思判表",$F63:$AD63)=0,"",SUMIF($F$66:$AH$66,"思判表",$F63:$AD63))</f>
      </c>
      <c r="AM63" s="145"/>
      <c r="AN63" s="145"/>
      <c r="AO63" s="47"/>
      <c r="AP63" s="85">
        <f t="shared" si="0"/>
      </c>
      <c r="AQ63" s="58"/>
    </row>
    <row r="64" spans="1:43" s="57" customFormat="1" ht="18" customHeight="1">
      <c r="A64" s="132" t="s">
        <v>33</v>
      </c>
      <c r="B64" s="133"/>
      <c r="C64" s="133"/>
      <c r="D64" s="133"/>
      <c r="E64" s="133"/>
      <c r="F64" s="15">
        <f aca="true" t="shared" si="1" ref="F64:AC64">IF(SUM(F23:F63)=0,"",SUM(F23:F63))</f>
      </c>
      <c r="G64" s="113">
        <f t="shared" si="1"/>
      </c>
      <c r="H64" s="34">
        <f t="shared" si="1"/>
      </c>
      <c r="I64" s="105">
        <f t="shared" si="1"/>
      </c>
      <c r="J64" s="15">
        <f t="shared" si="1"/>
      </c>
      <c r="K64" s="113">
        <f t="shared" si="1"/>
      </c>
      <c r="L64" s="121">
        <f t="shared" si="1"/>
      </c>
      <c r="M64" s="34">
        <f t="shared" si="1"/>
      </c>
      <c r="N64" s="105">
        <f t="shared" si="1"/>
      </c>
      <c r="O64" s="15">
        <f t="shared" si="1"/>
      </c>
      <c r="P64" s="113">
        <f t="shared" si="1"/>
      </c>
      <c r="Q64" s="121">
        <f t="shared" si="1"/>
      </c>
      <c r="R64" s="34">
        <f t="shared" si="1"/>
      </c>
      <c r="S64" s="105">
        <f t="shared" si="1"/>
      </c>
      <c r="T64" s="15">
        <f t="shared" si="1"/>
      </c>
      <c r="U64" s="113">
        <f t="shared" si="1"/>
      </c>
      <c r="V64" s="121">
        <f t="shared" si="1"/>
      </c>
      <c r="W64" s="34">
        <f t="shared" si="1"/>
      </c>
      <c r="X64" s="51">
        <f t="shared" si="1"/>
      </c>
      <c r="Y64" s="15">
        <f t="shared" si="1"/>
      </c>
      <c r="Z64" s="34">
        <f t="shared" si="1"/>
      </c>
      <c r="AA64" s="34">
        <f t="shared" si="1"/>
      </c>
      <c r="AB64" s="34">
        <f t="shared" si="1"/>
      </c>
      <c r="AC64" s="34">
        <f t="shared" si="1"/>
      </c>
      <c r="AD64" s="34">
        <f aca="true" t="shared" si="2" ref="AD64:AI64">IF(SUM(AD23:AD63)=0,"",SUM(AD23:AD63))</f>
      </c>
      <c r="AE64" s="15">
        <f t="shared" si="2"/>
      </c>
      <c r="AF64" s="34">
        <f t="shared" si="2"/>
      </c>
      <c r="AG64" s="34">
        <f t="shared" si="2"/>
      </c>
      <c r="AH64" s="51">
        <f t="shared" si="2"/>
      </c>
      <c r="AI64" s="15">
        <f t="shared" si="2"/>
      </c>
      <c r="AJ64" s="134"/>
      <c r="AK64" s="134"/>
      <c r="AL64" s="34">
        <f>IF(SUM(AL23:AL63)=0,"",SUM(AL23:AL63))</f>
      </c>
      <c r="AM64" s="134"/>
      <c r="AN64" s="134"/>
      <c r="AO64" s="95"/>
      <c r="AP64" s="90">
        <f>IF(SUM(AP23:AP63)=0,"",SUM(AP23:AP63))</f>
      </c>
      <c r="AQ64" s="63"/>
    </row>
    <row r="65" spans="1:43" s="57" customFormat="1" ht="18" customHeight="1" thickBot="1">
      <c r="A65" s="135" t="s">
        <v>6</v>
      </c>
      <c r="B65" s="136"/>
      <c r="C65" s="136"/>
      <c r="D65" s="136"/>
      <c r="E65" s="136"/>
      <c r="F65" s="16">
        <f aca="true" t="shared" si="3" ref="F65:AC65">IF(ISNUMBER(F64),AVERAGE(F23:F63),"")</f>
      </c>
      <c r="G65" s="114">
        <f t="shared" si="3"/>
      </c>
      <c r="H65" s="44">
        <f t="shared" si="3"/>
      </c>
      <c r="I65" s="106">
        <f t="shared" si="3"/>
      </c>
      <c r="J65" s="16">
        <f t="shared" si="3"/>
      </c>
      <c r="K65" s="114">
        <f t="shared" si="3"/>
      </c>
      <c r="L65" s="122">
        <f t="shared" si="3"/>
      </c>
      <c r="M65" s="44">
        <f t="shared" si="3"/>
      </c>
      <c r="N65" s="106">
        <f t="shared" si="3"/>
      </c>
      <c r="O65" s="16">
        <f t="shared" si="3"/>
      </c>
      <c r="P65" s="114">
        <f t="shared" si="3"/>
      </c>
      <c r="Q65" s="122">
        <f t="shared" si="3"/>
      </c>
      <c r="R65" s="44">
        <f t="shared" si="3"/>
      </c>
      <c r="S65" s="106">
        <f t="shared" si="3"/>
      </c>
      <c r="T65" s="16">
        <f t="shared" si="3"/>
      </c>
      <c r="U65" s="114">
        <f t="shared" si="3"/>
      </c>
      <c r="V65" s="122">
        <f t="shared" si="3"/>
      </c>
      <c r="W65" s="44">
        <f t="shared" si="3"/>
      </c>
      <c r="X65" s="83">
        <f t="shared" si="3"/>
      </c>
      <c r="Y65" s="16">
        <f t="shared" si="3"/>
      </c>
      <c r="Z65" s="44">
        <f t="shared" si="3"/>
      </c>
      <c r="AA65" s="44">
        <f t="shared" si="3"/>
      </c>
      <c r="AB65" s="44">
        <f t="shared" si="3"/>
      </c>
      <c r="AC65" s="46">
        <f t="shared" si="3"/>
      </c>
      <c r="AD65" s="46">
        <f aca="true" t="shared" si="4" ref="AD65:AI65">IF(ISNUMBER(AD64),AVERAGE(AD23:AD63),"")</f>
      </c>
      <c r="AE65" s="92">
        <f t="shared" si="4"/>
      </c>
      <c r="AF65" s="46">
        <f t="shared" si="4"/>
      </c>
      <c r="AG65" s="46">
        <f t="shared" si="4"/>
      </c>
      <c r="AH65" s="87">
        <f t="shared" si="4"/>
      </c>
      <c r="AI65" s="16">
        <f t="shared" si="4"/>
      </c>
      <c r="AJ65" s="137"/>
      <c r="AK65" s="137"/>
      <c r="AL65" s="44">
        <f>IF(ISNUMBER(AL64),AVERAGE(AL23:AL63),"")</f>
      </c>
      <c r="AM65" s="137"/>
      <c r="AN65" s="137"/>
      <c r="AO65" s="70"/>
      <c r="AP65" s="97">
        <f>IF(ISNUMBER(AP64),AVERAGE(AP23:AP63),"")</f>
      </c>
      <c r="AQ65" s="62"/>
    </row>
    <row r="66" spans="1:34" ht="30.75" customHeight="1" hidden="1" thickBot="1">
      <c r="A66" s="131" t="s">
        <v>23</v>
      </c>
      <c r="B66" s="131"/>
      <c r="C66" s="131"/>
      <c r="D66" s="131"/>
      <c r="E66" s="131"/>
      <c r="F66" t="str">
        <f>IF(F17="",#REF!,F17)</f>
        <v>知技</v>
      </c>
      <c r="G66" t="str">
        <f aca="true" t="shared" si="5" ref="G66:S66">IF(G17="",F66,G17)</f>
        <v>思判表</v>
      </c>
      <c r="H66" t="str">
        <f>IF(H17="",#REF!,H17)</f>
        <v>知技</v>
      </c>
      <c r="I66" t="str">
        <f t="shared" si="5"/>
        <v>主体</v>
      </c>
      <c r="J66" t="str">
        <f t="shared" si="5"/>
        <v>知技</v>
      </c>
      <c r="K66" t="str">
        <f t="shared" si="5"/>
        <v>思判表</v>
      </c>
      <c r="L66" t="str">
        <f t="shared" si="5"/>
        <v>思判表</v>
      </c>
      <c r="M66" t="str">
        <f t="shared" si="5"/>
        <v>知技</v>
      </c>
      <c r="N66" t="str">
        <f t="shared" si="5"/>
        <v>主体</v>
      </c>
      <c r="O66" t="str">
        <f t="shared" si="5"/>
        <v>知技</v>
      </c>
      <c r="P66" t="str">
        <f t="shared" si="5"/>
        <v>思判表</v>
      </c>
      <c r="Q66" t="str">
        <f t="shared" si="5"/>
        <v>思判表</v>
      </c>
      <c r="R66" t="str">
        <f t="shared" si="5"/>
        <v>知技</v>
      </c>
      <c r="S66" t="str">
        <f t="shared" si="5"/>
        <v>主体</v>
      </c>
      <c r="T66" t="str">
        <f>IF(T17="",#REF!,T17)</f>
        <v>知技</v>
      </c>
      <c r="U66" t="str">
        <f>IF(U17="",T66,U17)</f>
        <v>思判表</v>
      </c>
      <c r="V66" t="str">
        <f>IF(V17="",U66,V17)</f>
        <v>思判表</v>
      </c>
      <c r="W66" t="str">
        <f>IF(W17="",V66,W17)</f>
        <v>知技</v>
      </c>
      <c r="X66" t="str">
        <f>IF(X17="",W66,X17)</f>
        <v>主体</v>
      </c>
      <c r="Y66" t="e">
        <f>IF(Y17="",#REF!,Y17)</f>
        <v>#REF!</v>
      </c>
      <c r="Z66" t="e">
        <f aca="true" t="shared" si="6" ref="Z66:AH66">IF(Z17="",Y66,Z17)</f>
        <v>#REF!</v>
      </c>
      <c r="AA66" t="e">
        <f t="shared" si="6"/>
        <v>#REF!</v>
      </c>
      <c r="AB66" t="e">
        <f t="shared" si="6"/>
        <v>#REF!</v>
      </c>
      <c r="AC66" t="e">
        <f t="shared" si="6"/>
        <v>#REF!</v>
      </c>
      <c r="AD66" t="e">
        <f t="shared" si="6"/>
        <v>#REF!</v>
      </c>
      <c r="AE66" t="e">
        <f t="shared" si="6"/>
        <v>#REF!</v>
      </c>
      <c r="AF66" t="e">
        <f t="shared" si="6"/>
        <v>#REF!</v>
      </c>
      <c r="AG66" t="e">
        <f t="shared" si="6"/>
        <v>#REF!</v>
      </c>
      <c r="AH66" t="e">
        <f t="shared" si="6"/>
        <v>#REF!</v>
      </c>
    </row>
  </sheetData>
  <sheetProtection/>
  <mergeCells count="212">
    <mergeCell ref="G17:G18"/>
    <mergeCell ref="A1:AQ1"/>
    <mergeCell ref="A2:E2"/>
    <mergeCell ref="A3:E3"/>
    <mergeCell ref="A5:E5"/>
    <mergeCell ref="F5:I5"/>
    <mergeCell ref="J5:N5"/>
    <mergeCell ref="O5:S5"/>
    <mergeCell ref="T5:X5"/>
    <mergeCell ref="AQ5:AQ22"/>
    <mergeCell ref="AI6:AK8"/>
    <mergeCell ref="AL6:AN8"/>
    <mergeCell ref="AF6:AF20"/>
    <mergeCell ref="AG6:AG20"/>
    <mergeCell ref="AH6:AH20"/>
    <mergeCell ref="AO6:AO22"/>
    <mergeCell ref="AI10:AI11"/>
    <mergeCell ref="AL10:AL11"/>
    <mergeCell ref="AJ11:AJ13"/>
    <mergeCell ref="AM11:AM13"/>
    <mergeCell ref="AI13:AI14"/>
    <mergeCell ref="P17:Q18"/>
    <mergeCell ref="R17:R18"/>
    <mergeCell ref="S17:S18"/>
    <mergeCell ref="AE5:AH5"/>
    <mergeCell ref="AI5:AO5"/>
    <mergeCell ref="AP5:AP20"/>
    <mergeCell ref="AJ14:AJ16"/>
    <mergeCell ref="AM14:AM16"/>
    <mergeCell ref="AI16:AI17"/>
    <mergeCell ref="AI9:AN9"/>
    <mergeCell ref="A6:E16"/>
    <mergeCell ref="F6:I16"/>
    <mergeCell ref="J6:N16"/>
    <mergeCell ref="O6:S16"/>
    <mergeCell ref="T6:X16"/>
    <mergeCell ref="AE6:AE20"/>
    <mergeCell ref="O17:O18"/>
    <mergeCell ref="K17:L18"/>
    <mergeCell ref="M17:M18"/>
    <mergeCell ref="N17:N18"/>
    <mergeCell ref="AL13:AL14"/>
    <mergeCell ref="A17:E18"/>
    <mergeCell ref="F17:F18"/>
    <mergeCell ref="H17:H18"/>
    <mergeCell ref="I17:I18"/>
    <mergeCell ref="J17:J18"/>
    <mergeCell ref="T17:T18"/>
    <mergeCell ref="U17:V18"/>
    <mergeCell ref="W17:W18"/>
    <mergeCell ref="X17:X18"/>
    <mergeCell ref="AJ17:AJ19"/>
    <mergeCell ref="AM17:AM19"/>
    <mergeCell ref="V19:V20"/>
    <mergeCell ref="W19:W20"/>
    <mergeCell ref="X19:X20"/>
    <mergeCell ref="AL16:AL17"/>
    <mergeCell ref="A19:E19"/>
    <mergeCell ref="F19:F20"/>
    <mergeCell ref="G19:G20"/>
    <mergeCell ref="H19:H20"/>
    <mergeCell ref="I19:I20"/>
    <mergeCell ref="B20:B21"/>
    <mergeCell ref="A20:A22"/>
    <mergeCell ref="D21:E21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AJ21:AK22"/>
    <mergeCell ref="AM21:AN22"/>
    <mergeCell ref="D22:E22"/>
    <mergeCell ref="B23:E23"/>
    <mergeCell ref="AJ23:AK23"/>
    <mergeCell ref="AM23:AN23"/>
    <mergeCell ref="B24:E24"/>
    <mergeCell ref="AJ24:AK24"/>
    <mergeCell ref="AM24:AN24"/>
    <mergeCell ref="B25:E25"/>
    <mergeCell ref="AJ25:AK25"/>
    <mergeCell ref="AM25:AN25"/>
    <mergeCell ref="B26:E26"/>
    <mergeCell ref="AJ26:AK26"/>
    <mergeCell ref="AM26:AN26"/>
    <mergeCell ref="B27:E27"/>
    <mergeCell ref="AJ27:AK27"/>
    <mergeCell ref="AM27:AN27"/>
    <mergeCell ref="B28:E28"/>
    <mergeCell ref="AJ28:AK28"/>
    <mergeCell ref="AM28:AN28"/>
    <mergeCell ref="B29:E29"/>
    <mergeCell ref="AJ29:AK29"/>
    <mergeCell ref="AM29:AN29"/>
    <mergeCell ref="B30:E30"/>
    <mergeCell ref="AJ30:AK30"/>
    <mergeCell ref="AM30:AN30"/>
    <mergeCell ref="B31:E31"/>
    <mergeCell ref="AJ31:AK31"/>
    <mergeCell ref="AM31:AN31"/>
    <mergeCell ref="B32:E32"/>
    <mergeCell ref="AJ32:AK32"/>
    <mergeCell ref="AM32:AN32"/>
    <mergeCell ref="B33:E33"/>
    <mergeCell ref="AJ33:AK33"/>
    <mergeCell ref="AM33:AN33"/>
    <mergeCell ref="B34:E34"/>
    <mergeCell ref="AJ34:AK34"/>
    <mergeCell ref="AM34:AN34"/>
    <mergeCell ref="B35:E35"/>
    <mergeCell ref="AJ35:AK35"/>
    <mergeCell ref="AM35:AN35"/>
    <mergeCell ref="B36:E36"/>
    <mergeCell ref="AJ36:AK36"/>
    <mergeCell ref="AM36:AN36"/>
    <mergeCell ref="B37:E37"/>
    <mergeCell ref="AJ37:AK37"/>
    <mergeCell ref="AM37:AN37"/>
    <mergeCell ref="B38:E38"/>
    <mergeCell ref="AJ38:AK38"/>
    <mergeCell ref="AM38:AN38"/>
    <mergeCell ref="B39:E39"/>
    <mergeCell ref="AJ39:AK39"/>
    <mergeCell ref="AM39:AN39"/>
    <mergeCell ref="B40:E40"/>
    <mergeCell ref="AJ40:AK40"/>
    <mergeCell ref="AM40:AN40"/>
    <mergeCell ref="B41:E41"/>
    <mergeCell ref="AJ41:AK41"/>
    <mergeCell ref="AM41:AN41"/>
    <mergeCell ref="B42:E42"/>
    <mergeCell ref="AJ42:AK42"/>
    <mergeCell ref="AM42:AN42"/>
    <mergeCell ref="B43:E43"/>
    <mergeCell ref="AJ43:AK43"/>
    <mergeCell ref="AM43:AN43"/>
    <mergeCell ref="B44:E44"/>
    <mergeCell ref="AJ44:AK44"/>
    <mergeCell ref="AM44:AN44"/>
    <mergeCell ref="B45:E45"/>
    <mergeCell ref="AJ45:AK45"/>
    <mergeCell ref="AM45:AN45"/>
    <mergeCell ref="B46:E46"/>
    <mergeCell ref="AJ46:AK46"/>
    <mergeCell ref="AM46:AN46"/>
    <mergeCell ref="B47:E47"/>
    <mergeCell ref="AJ47:AK47"/>
    <mergeCell ref="AM47:AN47"/>
    <mergeCell ref="B48:E48"/>
    <mergeCell ref="AJ48:AK48"/>
    <mergeCell ref="AM48:AN48"/>
    <mergeCell ref="B49:E49"/>
    <mergeCell ref="AJ49:AK49"/>
    <mergeCell ref="AM49:AN49"/>
    <mergeCell ref="B50:E50"/>
    <mergeCell ref="AJ50:AK50"/>
    <mergeCell ref="AM50:AN50"/>
    <mergeCell ref="B51:E51"/>
    <mergeCell ref="AJ51:AK51"/>
    <mergeCell ref="AM51:AN51"/>
    <mergeCell ref="B52:E52"/>
    <mergeCell ref="AJ52:AK52"/>
    <mergeCell ref="AM52:AN52"/>
    <mergeCell ref="B53:E53"/>
    <mergeCell ref="AJ53:AK53"/>
    <mergeCell ref="AM53:AN53"/>
    <mergeCell ref="B54:E54"/>
    <mergeCell ref="AJ54:AK54"/>
    <mergeCell ref="AM54:AN54"/>
    <mergeCell ref="B55:E55"/>
    <mergeCell ref="AJ55:AK55"/>
    <mergeCell ref="AM55:AN55"/>
    <mergeCell ref="B56:E56"/>
    <mergeCell ref="AJ56:AK56"/>
    <mergeCell ref="AM56:AN56"/>
    <mergeCell ref="B57:E57"/>
    <mergeCell ref="AJ57:AK57"/>
    <mergeCell ref="AM57:AN57"/>
    <mergeCell ref="AM61:AN61"/>
    <mergeCell ref="B58:E58"/>
    <mergeCell ref="AJ58:AK58"/>
    <mergeCell ref="AM58:AN58"/>
    <mergeCell ref="B59:E59"/>
    <mergeCell ref="AJ59:AK59"/>
    <mergeCell ref="AM59:AN59"/>
    <mergeCell ref="AJ62:AK62"/>
    <mergeCell ref="AM62:AN62"/>
    <mergeCell ref="B63:E63"/>
    <mergeCell ref="AJ63:AK63"/>
    <mergeCell ref="AM63:AN63"/>
    <mergeCell ref="B60:E60"/>
    <mergeCell ref="AJ60:AK60"/>
    <mergeCell ref="AM60:AN60"/>
    <mergeCell ref="B61:E61"/>
    <mergeCell ref="AJ61:AK61"/>
    <mergeCell ref="F2:AG2"/>
    <mergeCell ref="F3:AG3"/>
    <mergeCell ref="A66:E66"/>
    <mergeCell ref="A64:E64"/>
    <mergeCell ref="AJ64:AK64"/>
    <mergeCell ref="AM64:AN64"/>
    <mergeCell ref="A65:E65"/>
    <mergeCell ref="AJ65:AK65"/>
    <mergeCell ref="AM65:AN65"/>
    <mergeCell ref="B62:E62"/>
  </mergeCells>
  <conditionalFormatting sqref="AG21 A62:B62 AL62:AM62 AO62:AQ62 A23:AQ61 F62:AJ62 A63:AQ63">
    <cfRule type="expression" priority="1" dxfId="0" stopIfTrue="1">
      <formula>MOD(ROW(),2)=0</formula>
    </cfRule>
  </conditionalFormatting>
  <printOptions horizontalCentered="1"/>
  <pageMargins left="0.4724409448818898" right="0.4724409448818898" top="0.7874015748031497" bottom="0.5905511811023623" header="0" footer="0"/>
  <pageSetup fitToHeight="1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henshu</dc:creator>
  <cp:keywords/>
  <dc:description/>
  <cp:lastModifiedBy>henshu</cp:lastModifiedBy>
  <cp:lastPrinted>2021-03-18T12:26:55Z</cp:lastPrinted>
  <dcterms:created xsi:type="dcterms:W3CDTF">2020-04-17T07:22:40Z</dcterms:created>
  <dcterms:modified xsi:type="dcterms:W3CDTF">2021-03-18T12:31:39Z</dcterms:modified>
  <cp:category/>
  <cp:version/>
  <cp:contentType/>
  <cp:contentStatus/>
</cp:coreProperties>
</file>